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15 雫石町（0313）●〇済\"/>
    </mc:Choice>
  </mc:AlternateContent>
  <xr:revisionPtr revIDLastSave="0" documentId="13_ncr:1_{4193487A-C1D3-48FB-9106-51196FC350F5}" xr6:coauthVersionLast="47" xr6:coauthVersionMax="47" xr10:uidLastSave="{00000000-0000-0000-0000-000000000000}"/>
  <bookViews>
    <workbookView xWindow="-28920" yWindow="3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C36" i="10"/>
  <c r="CO35" i="10"/>
  <c r="BW35" i="10"/>
  <c r="BE35" i="10"/>
  <c r="CO34" i="10"/>
  <c r="BW34" i="10"/>
  <c r="BE34"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<sst xmlns="http://schemas.openxmlformats.org/spreadsheetml/2006/main" count="1083" uniqueCount="565">
  <si>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</si>
  <si>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</si>
  <si>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</si>
  <si>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</si>
  <si>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</si>
  <si>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</si>
  <si>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</si>
  <si>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</si>
  <si>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</si>
  <si>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</si>
  <si>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</si>
  <si>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</si>
  <si>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</si>
  <si>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</si>
  <si>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</si>
  <si>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</si>
  <si>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</si>
  <si>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</si>
  <si>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</si>
  <si>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</si>
  <si>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</si>
  <si>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</si>
  <si>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</si>
  <si>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</si>
  <si>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</si>
  <si>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</si>
  <si>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</si>
  <si>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</si>
  <si>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</si>
  <si>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</si>
  <si>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</si>
  <si>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</si>
  <si>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</si>
  <si>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</si>
  <si>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</si>
  <si>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</si>
  <si>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</si>
  <si>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</si>
  <si>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</si>
  <si>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</si>
  <si>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</si>
  <si>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</si>
  <si>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</si>
  <si>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</si>
  <si>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</si>
  <si>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</si>
  <si>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</si>
  <si>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</si>
  <si>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</si>
  <si>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</si>
  <si>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</si>
  <si>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</si>
  <si>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</si>
  <si>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</si>
  <si>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</si>
  <si>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</si>
  <si>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</si>
  <si>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</si>
  <si>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</si>
  <si>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</si>
  <si>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</si>
  <si>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</si>
  <si>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</si>
  <si>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</si>
  <si>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</si>
  <si>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</si>
  <si>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</si>
  <si>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</si>
  <si>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</si>
  <si>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</si>
  <si>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</si>
  <si>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</si>
  <si>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</si>
  <si>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</si>
  <si>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</si>
  <si>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</si>
  <si>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</si>
  <si>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</si>
  <si>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</si>
  <si>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</si>
  <si>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</si>
  <si>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</si>
  <si>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</si>
  <si>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</si>
  <si>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</si>
  <si>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</si>
  <si>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</si>
  <si>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</si>
  <si>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</si>
  <si>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</si>
  <si>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</si>
  <si>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</si>
  <si>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</si>
  <si>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</si>
  <si>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雫石町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</si>
  <si>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</si>
  <si>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</si>
  <si>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</si>
  <si>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</si>
  <si>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</si>
  <si>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</si>
  <si>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</si>
  <si>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</si>
  <si>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</si>
  <si>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</si>
  <si>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</si>
  <si>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</si>
  <si>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</si>
  <si>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</si>
  <si>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</si>
  <si>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</si>
  <si>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</si>
  <si>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</si>
  <si>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</si>
  <si>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</si>
  <si>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</si>
  <si>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</si>
  <si>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</si>
  <si>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</si>
  <si>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</si>
  <si>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</si>
  <si>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</si>
  <si>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</si>
  <si>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</si>
  <si>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</si>
  <si>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</si>
  <si>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</si>
  <si>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</si>
  <si>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</si>
  <si>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</si>
  <si>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</si>
  <si>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</si>
  <si>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</si>
  <si>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</si>
  <si>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</si>
  <si>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</si>
  <si>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</si>
  <si>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</si>
  <si>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</si>
  <si>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</si>
  <si>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</si>
  <si>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</si>
  <si>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</si>
  <si>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</si>
  <si>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</si>
  <si>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</si>
  <si>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</si>
  <si>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</si>
  <si>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</si>
  <si>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</si>
  <si>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</si>
  <si>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</si>
  <si>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</si>
  <si>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</si>
  <si>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</si>
  <si>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</si>
  <si>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</si>
  <si>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</si>
  <si>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</si>
  <si>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</si>
  <si>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</si>
  <si>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</si>
  <si>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</si>
  <si>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</si>
  <si>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</si>
  <si>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</si>
  <si>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</si>
  <si>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</si>
  <si>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</si>
  <si>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</si>
  <si>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</si>
  <si>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</si>
  <si>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</si>
  <si>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</si>
  <si>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</si>
  <si>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</si>
  <si>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</si>
  <si>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</si>
  <si>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</si>
  <si>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</si>
  <si>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</si>
  <si>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</si>
  <si>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</si>
  <si>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</si>
  <si>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</si>
  <si>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</si>
  <si>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</si>
  <si>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</si>
  <si>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</si>
  <si>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</si>
  <si>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</si>
  <si>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</si>
  <si>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</si>
  <si>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</si>
  <si>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</si>
  <si>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</si>
  <si>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</si>
  <si>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</si>
  <si>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</si>
  <si>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</si>
  <si>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</si>
  <si>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</si>
  <si>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岩手県雫石町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</si>
  <si>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</si>
  <si>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</si>
  <si>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</si>
  <si>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</si>
  <si>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</si>
  <si>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</si>
  <si>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</si>
  <si>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</si>
  <si>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</si>
  <si>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</si>
  <si>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</si>
  <si>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</si>
  <si>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</si>
  <si>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</si>
  <si>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</si>
  <si>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</si>
  <si>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</si>
  <si>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</si>
  <si>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</si>
  <si>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</si>
  <si>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</si>
  <si>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</si>
  <si>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</si>
  <si>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</si>
  <si>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</si>
  <si>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</si>
  <si>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</si>
  <si>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</si>
  <si>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</si>
  <si>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</si>
  <si>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</si>
  <si>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</si>
  <si>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</si>
  <si>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</si>
  <si>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</si>
  <si>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</si>
  <si>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</si>
  <si>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</si>
  <si>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</si>
  <si>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</si>
  <si>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</si>
  <si>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</si>
  <si>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</si>
  <si>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</si>
  <si>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</si>
  <si>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</si>
  <si>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</si>
  <si>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</si>
  <si>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</si>
  <si>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</si>
  <si>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</si>
  <si>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</si>
  <si>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</si>
  <si>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</si>
  <si>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</si>
  <si>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</si>
  <si>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</si>
  <si>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</si>
  <si>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</si>
  <si>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</si>
  <si>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</si>
  <si>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</si>
  <si>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</si>
  <si>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</si>
  <si>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</si>
  <si>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</si>
  <si>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</si>
  <si>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</si>
  <si>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</si>
  <si>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</si>
  <si>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</si>
  <si>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</si>
  <si>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</si>
  <si>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</si>
  <si>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</si>
  <si>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</si>
  <si>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</si>
  <si>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</si>
  <si>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</si>
  <si>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</si>
  <si>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</si>
  <si>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</si>
  <si>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</si>
  <si>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</si>
  <si>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</si>
  <si>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</si>
  <si>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</si>
  <si>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</si>
  <si>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</si>
  <si>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</si>
  <si>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</si>
  <si>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</si>
  <si>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</si>
  <si>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</si>
  <si>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</si>
  <si>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</si>
  <si>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</si>
  <si>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</si>
  <si>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</si>
  <si>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</si>
  <si>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</si>
  <si>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</si>
  <si>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</si>
  <si>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</si>
  <si>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</si>
  <si>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</si>
  <si>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</si>
  <si>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</si>
  <si>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</si>
  <si>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</si>
  <si>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</si>
  <si>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</si>
  <si>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</si>
  <si>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</si>
  <si>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</si>
  <si>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</si>
  <si>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</si>
  <si>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</si>
  <si>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</si>
  <si>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</si>
  <si>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</si>
  <si>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</si>
  <si>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</si>
  <si>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</si>
  <si>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</si>
  <si>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</si>
  <si>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</si>
  <si>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</si>
  <si>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</si>
  <si>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</si>
  <si>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</si>
  <si>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</si>
  <si>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</si>
  <si>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</si>
  <si>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</si>
  <si>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</si>
  <si>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</si>
  <si>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</si>
  <si>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</si>
  <si>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</si>
  <si>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</si>
  <si>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</si>
  <si>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</si>
  <si>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</si>
  <si>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</si>
  <si>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</si>
  <si>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</si>
  <si>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</si>
  <si>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</si>
  <si>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</si>
  <si>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岩手県雫石町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</si>
  <si>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</si>
  <si>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</si>
  <si>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</si>
  <si>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</si>
  <si>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</si>
  <si>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</si>
  <si>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</si>
  <si>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</si>
  <si>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</si>
  <si>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</si>
  <si>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</si>
  <si>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</si>
  <si>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</si>
  <si>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</si>
  <si>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</si>
  <si>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</si>
  <si>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</si>
  <si>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</si>
  <si>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</si>
  <si>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</si>
  <si>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雫石町立雫石診療所特別会計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</si>
  <si>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</si>
  <si>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</si>
  <si>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</si>
  <si>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</si>
  <si>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</si>
  <si>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</si>
  <si>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</si>
  <si>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</si>
  <si>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</si>
  <si>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</si>
  <si>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</si>
  <si>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</si>
  <si>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</si>
  <si>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</si>
  <si>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介護保険事業勘定特別会計</t>
    <phoneticPr fontId="5"/>
  </si>
  <si>
    <t>後期高齢者医療特別会計</t>
    <phoneticPr fontId="5"/>
  </si>
  <si>
    <t>介護保険介護サービス事業勘定特別会計</t>
    <phoneticPr fontId="5"/>
  </si>
  <si>
    <t>雫石町水道事業会計</t>
    <phoneticPr fontId="5"/>
  </si>
  <si>
    <t>法適用企業</t>
    <phoneticPr fontId="5"/>
  </si>
  <si>
    <t>雫石町簡易水道事業会計</t>
    <phoneticPr fontId="5"/>
  </si>
  <si>
    <t>雫石町下水道事業会計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</si>
  <si>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</si>
  <si>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</si>
  <si>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</si>
  <si>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</si>
  <si>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</si>
  <si>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</si>
  <si>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</si>
  <si>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</si>
  <si>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</si>
  <si>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</si>
  <si>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</si>
  <si>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</si>
  <si>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</si>
  <si>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</si>
  <si>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</si>
  <si>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</si>
  <si>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</si>
  <si>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</si>
  <si>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</si>
  <si>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</si>
  <si>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</si>
  <si>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</si>
  <si>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</si>
  <si>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</si>
  <si>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</si>
  <si>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</si>
  <si>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</si>
  <si>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</si>
  <si>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</si>
  <si>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</si>
  <si>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</si>
  <si>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</si>
  <si>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</si>
  <si>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</si>
  <si>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</si>
  <si>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</si>
  <si>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</si>
  <si>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</si>
  <si>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</si>
  <si>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</si>
  <si>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</si>
  <si>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</si>
  <si>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</si>
  <si>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</si>
  <si>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</si>
  <si>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</si>
  <si>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</si>
  <si>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</si>
  <si>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</si>
  <si>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</si>
  <si>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</si>
  <si>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</si>
  <si>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</si>
  <si>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</si>
  <si>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</si>
  <si>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</si>
  <si>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</si>
  <si>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</si>
  <si>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</si>
  <si>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</si>
  <si>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</si>
  <si>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</si>
  <si>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</si>
  <si>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</si>
  <si>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</si>
  <si>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</si>
  <si>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</si>
  <si>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</si>
  <si>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</si>
  <si>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</si>
  <si>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</si>
  <si>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</si>
  <si>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</si>
  <si>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</si>
  <si>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</si>
  <si>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</si>
  <si>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</si>
  <si>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</si>
  <si>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</si>
  <si>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</si>
  <si>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</si>
  <si>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</si>
  <si>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</si>
  <si>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</si>
  <si>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</si>
  <si>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</si>
  <si>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</si>
  <si>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</si>
  <si>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</si>
  <si>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</si>
  <si>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</si>
  <si>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</si>
  <si>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</si>
  <si>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</si>
  <si>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</si>
  <si>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</si>
  <si>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</si>
  <si>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</si>
  <si>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</si>
  <si>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</si>
  <si>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</si>
  <si>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</si>
  <si>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</si>
  <si>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</si>
  <si>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</si>
  <si>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</si>
  <si>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</si>
  <si>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</si>
  <si>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</si>
  <si>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</si>
  <si>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</si>
  <si>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</si>
  <si>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</si>
  <si>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</si>
  <si>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</si>
  <si>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</si>
  <si>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</si>
  <si>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</si>
  <si>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</si>
  <si>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</si>
  <si>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</si>
  <si>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</si>
  <si>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</si>
  <si>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</si>
  <si>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</si>
  <si>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</si>
  <si>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</si>
  <si>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</si>
  <si>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</si>
  <si>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</si>
  <si>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</si>
  <si>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</si>
  <si>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</si>
  <si>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</si>
  <si>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</si>
  <si>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0.69</t>
  </si>
  <si>
    <t>▲ 0.51</t>
  </si>
  <si>
    <t>雫石町水道事業会計</t>
  </si>
  <si>
    <t>一般会計</t>
  </si>
  <si>
    <t>介護保険事業勘定特別会計</t>
  </si>
  <si>
    <t>雫石町下水道事業会計</t>
  </si>
  <si>
    <t>雫石町立雫石診療所特別会計</t>
  </si>
  <si>
    <t>国民健康保険特別会計</t>
  </si>
  <si>
    <t>雫石町簡易水道事業会計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</si>
  <si>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</si>
  <si>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</si>
  <si>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</si>
  <si>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</si>
  <si>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</si>
  <si>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</si>
  <si>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</si>
  <si>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</si>
  <si>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</si>
  <si>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盛岡地区広域消防組合</t>
    <rPh sb="0" eb="2">
      <t>モリオカ</t>
    </rPh>
    <rPh sb="2" eb="4">
      <t>チク</t>
    </rPh>
    <rPh sb="4" eb="8">
      <t>コウイキショウボウ</t>
    </rPh>
    <rPh sb="8" eb="10">
      <t>クミアイ</t>
    </rPh>
    <phoneticPr fontId="2"/>
  </si>
  <si>
    <t>盛岡地区衛生処理組合</t>
    <rPh sb="0" eb="4">
      <t>モリオカチク</t>
    </rPh>
    <rPh sb="4" eb="8">
      <t>エイセイショリ</t>
    </rPh>
    <rPh sb="8" eb="10">
      <t>クミアイ</t>
    </rPh>
    <phoneticPr fontId="2"/>
  </si>
  <si>
    <t>滝沢・雫石環境組合</t>
    <rPh sb="0" eb="2">
      <t>タキザワ</t>
    </rPh>
    <rPh sb="3" eb="5">
      <t>シズクイシ</t>
    </rPh>
    <rPh sb="5" eb="9">
      <t>カンキョウクミアイ</t>
    </rPh>
    <phoneticPr fontId="2"/>
  </si>
  <si>
    <t>岩手県市町村総合事務組合（一般会計）</t>
    <rPh sb="0" eb="3">
      <t>イワテケン</t>
    </rPh>
    <rPh sb="3" eb="6">
      <t>シチョウソン</t>
    </rPh>
    <rPh sb="6" eb="12">
      <t>ソウゴウジムクミアイ</t>
    </rPh>
    <rPh sb="13" eb="15">
      <t>イッパン</t>
    </rPh>
    <rPh sb="15" eb="17">
      <t>カイケイ</t>
    </rPh>
    <phoneticPr fontId="2"/>
  </si>
  <si>
    <t>岩手県市町村総合事務組合（特別会計）</t>
    <rPh sb="0" eb="3">
      <t>イワテケン</t>
    </rPh>
    <rPh sb="3" eb="6">
      <t>シチョウソン</t>
    </rPh>
    <rPh sb="6" eb="12">
      <t>ソウゴウジムクミアイ</t>
    </rPh>
    <rPh sb="13" eb="15">
      <t>トクベツ</t>
    </rPh>
    <rPh sb="15" eb="17">
      <t>カイケイ</t>
    </rPh>
    <phoneticPr fontId="2"/>
  </si>
  <si>
    <t>岩手県後期高齢者医療広域連合（一般会計）</t>
    <rPh sb="0" eb="3">
      <t>イワテケン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</si>
  <si>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</si>
  <si>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矢櫃山造林一部事務組合</t>
    <rPh sb="0" eb="2">
      <t>ヤヒツ</t>
    </rPh>
    <rPh sb="2" eb="3">
      <t>ヤマ</t>
    </rPh>
    <rPh sb="3" eb="5">
      <t>ゾウリン</t>
    </rPh>
    <rPh sb="5" eb="7">
      <t>イチブ</t>
    </rPh>
    <rPh sb="7" eb="11">
      <t>ジムクミアイ</t>
    </rPh>
    <phoneticPr fontId="2"/>
  </si>
  <si>
    <t>盛岡広域環境組合</t>
    <rPh sb="0" eb="2">
      <t>モリオカ</t>
    </rPh>
    <rPh sb="2" eb="4">
      <t>コウイキ</t>
    </rPh>
    <rPh sb="4" eb="8">
      <t>カンキョウクミアイ</t>
    </rPh>
    <phoneticPr fontId="2"/>
  </si>
  <si>
    <t>株式会社しずくいし</t>
    <rPh sb="0" eb="4">
      <t>カブシキカイシャ</t>
    </rPh>
    <phoneticPr fontId="2"/>
  </si>
  <si>
    <t>鶯宿温泉開発株式会社</t>
    <rPh sb="0" eb="2">
      <t>オウシュク</t>
    </rPh>
    <rPh sb="2" eb="4">
      <t>オンセン</t>
    </rPh>
    <rPh sb="4" eb="6">
      <t>カイハツ</t>
    </rPh>
    <rPh sb="6" eb="10">
      <t>カブシキカイシャ</t>
    </rPh>
    <phoneticPr fontId="2"/>
  </si>
  <si>
    <t>公共施設等整備基金</t>
    <rPh sb="0" eb="5">
      <t>コウキョウシセツトウ</t>
    </rPh>
    <rPh sb="5" eb="9">
      <t>セイビキキン</t>
    </rPh>
    <phoneticPr fontId="5"/>
  </si>
  <si>
    <t>町営住宅建替推進基金</t>
    <rPh sb="0" eb="4">
      <t>チョウエイジュウタク</t>
    </rPh>
    <rPh sb="4" eb="5">
      <t>ダテ</t>
    </rPh>
    <rPh sb="5" eb="6">
      <t>タイ</t>
    </rPh>
    <rPh sb="6" eb="10">
      <t>スイシンキキン</t>
    </rPh>
    <phoneticPr fontId="5"/>
  </si>
  <si>
    <t>森林環境基金</t>
    <rPh sb="0" eb="6">
      <t>シンリンカンキョウキキン</t>
    </rPh>
    <phoneticPr fontId="5"/>
  </si>
  <si>
    <t>ふるさと雫石応援基金</t>
    <rPh sb="4" eb="6">
      <t>シズクイシ</t>
    </rPh>
    <rPh sb="6" eb="8">
      <t>オウエン</t>
    </rPh>
    <rPh sb="8" eb="10">
      <t>キキン</t>
    </rPh>
    <phoneticPr fontId="5"/>
  </si>
  <si>
    <t>若者向け住宅取得支援基金</t>
    <rPh sb="0" eb="3">
      <t>ワカモノム</t>
    </rPh>
    <rPh sb="4" eb="6">
      <t>ジュウタク</t>
    </rPh>
    <rPh sb="6" eb="8">
      <t>シュトク</t>
    </rPh>
    <rPh sb="8" eb="10">
      <t>シエン</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</si>
</sst>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AB6A-4A65-9C3F-AACB2B6EED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65989</c:v>
                </c:pt>
                <c:pt idx="1">
                  <c:v>56112</c:v>
                </c:pt>
                <c:pt idx="2">
                  <c:v>83466</c:v>
                </c:pt>
                <c:pt idx="3">
                  <c:v>77280</c:v>
                </c:pt>
                <c:pt idx="4">
                  <c:v>77859</c:v>
                </c:pt>
              </c:numCache>
            </c:numRef>
          </c:val>
          <c:smooth val="0"/>
          <c:extLst>
            <c:ext xmlns:c16="http://schemas.microsoft.com/office/drawing/2014/chart" uri="{C3380CC4-5D6E-409C-BE32-E72D297353CC}">
              <c16:uniqueId val="{00000001-AB6A-4A65-9C3F-AACB2B6EED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2.37</c:v>
                </c:pt>
                <c:pt idx="1">
                  <c:v>3.89</c:v>
                </c:pt>
                <c:pt idx="2">
                  <c:v>4.1399999999999997</c:v>
                </c:pt>
                <c:pt idx="3">
                  <c:v>4.41</c:v>
                </c:pt>
                <c:pt idx="4">
                  <c:v>6.03</c:v>
                </c:pt>
              </c:numCache>
            </c:numRef>
          </c:val>
          <c:extLst>
            <c:ext xmlns:c16="http://schemas.microsoft.com/office/drawing/2014/chart" uri="{C3380CC4-5D6E-409C-BE32-E72D297353CC}">
              <c16:uniqueId val="{00000000-091A-43AD-9DCF-026516C0C1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34.020000000000003</c:v>
                </c:pt>
                <c:pt idx="1">
                  <c:v>35.69</c:v>
                </c:pt>
                <c:pt idx="2">
                  <c:v>36.369999999999997</c:v>
                </c:pt>
                <c:pt idx="3">
                  <c:v>35.25</c:v>
                </c:pt>
                <c:pt idx="4">
                  <c:v>34.67</c:v>
                </c:pt>
              </c:numCache>
            </c:numRef>
          </c:val>
          <c:extLst>
            <c:ext xmlns:c16="http://schemas.microsoft.com/office/drawing/2014/chart" uri="{C3380CC4-5D6E-409C-BE32-E72D297353CC}">
              <c16:uniqueId val="{00000001-091A-43AD-9DCF-026516C0C12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c:v>
                </c:pt>
                <c:pt idx="1">
                  <c:v>4.75</c:v>
                </c:pt>
                <c:pt idx="2">
                  <c:v>-0.69</c:v>
                </c:pt>
                <c:pt idx="3">
                  <c:v>-0.51</c:v>
                </c:pt>
                <c:pt idx="4">
                  <c:v>1.44</c:v>
                </c:pt>
              </c:numCache>
            </c:numRef>
          </c:val>
          <c:smooth val="0"/>
          <c:extLst>
            <c:ext xmlns:c16="http://schemas.microsoft.com/office/drawing/2014/chart" uri="{C3380CC4-5D6E-409C-BE32-E72D297353CC}">
              <c16:uniqueId val="{00000002-091A-43AD-9DCF-026516C0C12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1.72</c:v>
                </c:pt>
                <c:pt idx="2">
                  <c:v>#N/A</c:v>
                </c:pt>
                <c:pt idx="3">
                  <c:v>1.99</c:v>
                </c:pt>
                <c:pt idx="4">
                  <c:v>#N/A</c:v>
                </c:pt>
                <c:pt idx="5">
                  <c:v>2.36</c:v>
                </c:pt>
                <c:pt idx="6">
                  <c:v>#N/A</c:v>
                </c:pt>
                <c:pt idx="7">
                  <c:v>2.52</c:v>
                </c:pt>
                <c:pt idx="8">
                  <c:v>#N/A</c:v>
                </c:pt>
                <c:pt idx="9">
                  <c:v>0</c:v>
                </c:pt>
              </c:numCache>
            </c:numRef>
          </c:val>
          <c:extLst>
            <c:ext xmlns:c16="http://schemas.microsoft.com/office/drawing/2014/chart" uri="{C3380CC4-5D6E-409C-BE32-E72D297353CC}">
              <c16:uniqueId val="{00000000-3F9F-4569-B572-1B2474889E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9F-4569-B572-1B2474889E5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c:v>
                </c:pt>
                <c:pt idx="4">
                  <c:v>#N/A</c:v>
                </c:pt>
                <c:pt idx="5">
                  <c:v>0</c:v>
                </c:pt>
                <c:pt idx="6">
                  <c:v>#N/A</c:v>
                </c:pt>
                <c:pt idx="7">
                  <c:v>0</c:v>
                </c:pt>
                <c:pt idx="8">
                  <c:v>#N/A</c:v>
                </c:pt>
                <c:pt idx="9">
                  <c:v>0.02</c:v>
                </c:pt>
              </c:numCache>
            </c:numRef>
          </c:val>
          <c:extLst>
            <c:ext xmlns:c16="http://schemas.microsoft.com/office/drawing/2014/chart" uri="{C3380CC4-5D6E-409C-BE32-E72D297353CC}">
              <c16:uniqueId val="{00000002-3F9F-4569-B572-1B2474889E59}"/>
            </c:ext>
          </c:extLst>
        </c:ser>
        <c:ser>
          <c:idx val="3"/>
          <c:order val="3"/>
          <c:tx>
            <c:strRef>
              <c:f>データシート!$A$30</c:f>
              <c:strCache>
                <c:ptCount val="1"/>
                <c:pt idx="0">
                  <c:v>雫石町簡易水道事業会計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3-3F9F-4569-B572-1B2474889E5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0.46</c:v>
                </c:pt>
                <c:pt idx="2">
                  <c:v>#N/A</c:v>
                </c:pt>
                <c:pt idx="3">
                  <c:v>0.33</c:v>
                </c:pt>
                <c:pt idx="4">
                  <c:v>#N/A</c:v>
                </c:pt>
                <c:pt idx="5">
                  <c:v>0.28000000000000003</c:v>
                </c:pt>
                <c:pt idx="6">
                  <c:v>#N/A</c:v>
                </c:pt>
                <c:pt idx="7">
                  <c:v>0.37</c:v>
                </c:pt>
                <c:pt idx="8">
                  <c:v>#N/A</c:v>
                </c:pt>
                <c:pt idx="9">
                  <c:v>0.28999999999999998</c:v>
                </c:pt>
              </c:numCache>
            </c:numRef>
          </c:val>
          <c:extLst>
            <c:ext xmlns:c16="http://schemas.microsoft.com/office/drawing/2014/chart" uri="{C3380CC4-5D6E-409C-BE32-E72D297353CC}">
              <c16:uniqueId val="{00000004-3F9F-4569-B572-1B2474889E59}"/>
            </c:ext>
          </c:extLst>
        </c:ser>
        <c:ser>
          <c:idx val="5"/>
          <c:order val="5"/>
          <c:tx>
            <c:strRef>
              <c:f>データシート!$A$32</c:f>
              <c:strCache>
                <c:ptCount val="1"/>
                <c:pt idx="0">
                  <c:v>雫石町立雫石診療所特別会計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0.38</c:v>
                </c:pt>
                <c:pt idx="2">
                  <c:v>#N/A</c:v>
                </c:pt>
                <c:pt idx="3">
                  <c:v>7.0000000000000007E-2</c:v>
                </c:pt>
                <c:pt idx="4">
                  <c:v>#N/A</c:v>
                </c:pt>
                <c:pt idx="5">
                  <c:v>0.31</c:v>
                </c:pt>
                <c:pt idx="6">
                  <c:v>#N/A</c:v>
                </c:pt>
                <c:pt idx="7">
                  <c:v>0.3</c:v>
                </c:pt>
                <c:pt idx="8">
                  <c:v>#N/A</c:v>
                </c:pt>
                <c:pt idx="9">
                  <c:v>0.33</c:v>
                </c:pt>
              </c:numCache>
            </c:numRef>
          </c:val>
          <c:extLst>
            <c:ext xmlns:c16="http://schemas.microsoft.com/office/drawing/2014/chart" uri="{C3380CC4-5D6E-409C-BE32-E72D297353CC}">
              <c16:uniqueId val="{00000005-3F9F-4569-B572-1B2474889E59}"/>
            </c:ext>
          </c:extLst>
        </c:ser>
        <c:ser>
          <c:idx val="6"/>
          <c:order val="6"/>
          <c:tx>
            <c:strRef>
              <c:f>データシート!$A$33</c:f>
              <c:strCache>
                <c:ptCount val="1"/>
                <c:pt idx="0">
                  <c:v>雫石町下水道事業会計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2.4300000000000002</c:v>
                </c:pt>
              </c:numCache>
            </c:numRef>
          </c:val>
          <c:extLst>
            <c:ext xmlns:c16="http://schemas.microsoft.com/office/drawing/2014/chart" uri="{C3380CC4-5D6E-409C-BE32-E72D297353CC}">
              <c16:uniqueId val="{00000006-3F9F-4569-B572-1B2474889E59}"/>
            </c:ext>
          </c:extLst>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c:v>
                </c:pt>
                <c:pt idx="2">
                  <c:v>#N/A</c:v>
                </c:pt>
                <c:pt idx="3">
                  <c:v>0.18</c:v>
                </c:pt>
                <c:pt idx="4">
                  <c:v>#N/A</c:v>
                </c:pt>
                <c:pt idx="5">
                  <c:v>1.46</c:v>
                </c:pt>
                <c:pt idx="6">
                  <c:v>#N/A</c:v>
                </c:pt>
                <c:pt idx="7">
                  <c:v>1.79</c:v>
                </c:pt>
                <c:pt idx="8">
                  <c:v>#N/A</c:v>
                </c:pt>
                <c:pt idx="9">
                  <c:v>3.37</c:v>
                </c:pt>
              </c:numCache>
            </c:numRef>
          </c:val>
          <c:extLst>
            <c:ext xmlns:c16="http://schemas.microsoft.com/office/drawing/2014/chart" uri="{C3380CC4-5D6E-409C-BE32-E72D297353CC}">
              <c16:uniqueId val="{00000007-3F9F-4569-B572-1B2474889E5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1.98</c:v>
                </c:pt>
                <c:pt idx="2">
                  <c:v>#N/A</c:v>
                </c:pt>
                <c:pt idx="3">
                  <c:v>3.82</c:v>
                </c:pt>
                <c:pt idx="4">
                  <c:v>#N/A</c:v>
                </c:pt>
                <c:pt idx="5">
                  <c:v>3.81</c:v>
                </c:pt>
                <c:pt idx="6">
                  <c:v>#N/A</c:v>
                </c:pt>
                <c:pt idx="7">
                  <c:v>4.0999999999999996</c:v>
                </c:pt>
                <c:pt idx="8">
                  <c:v>#N/A</c:v>
                </c:pt>
                <c:pt idx="9">
                  <c:v>5.68</c:v>
                </c:pt>
              </c:numCache>
            </c:numRef>
          </c:val>
          <c:extLst>
            <c:ext xmlns:c16="http://schemas.microsoft.com/office/drawing/2014/chart" uri="{C3380CC4-5D6E-409C-BE32-E72D297353CC}">
              <c16:uniqueId val="{00000008-3F9F-4569-B572-1B2474889E59}"/>
            </c:ext>
          </c:extLst>
        </c:ser>
        <c:ser>
          <c:idx val="9"/>
          <c:order val="9"/>
          <c:tx>
            <c:strRef>
              <c:f>データシート!$A$36</c:f>
              <c:strCache>
                <c:ptCount val="1"/>
                <c:pt idx="0">
                  <c:v>雫石町水道事業会計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12.19</c:v>
                </c:pt>
                <c:pt idx="2">
                  <c:v>#N/A</c:v>
                </c:pt>
                <c:pt idx="3">
                  <c:v>9.66</c:v>
                </c:pt>
                <c:pt idx="4">
                  <c:v>#N/A</c:v>
                </c:pt>
                <c:pt idx="5">
                  <c:v>11.39</c:v>
                </c:pt>
                <c:pt idx="6">
                  <c:v>#N/A</c:v>
                </c:pt>
                <c:pt idx="7">
                  <c:v>9.09</c:v>
                </c:pt>
                <c:pt idx="8">
                  <c:v>#N/A</c:v>
                </c:pt>
                <c:pt idx="9">
                  <c:v>7.93</c:v>
                </c:pt>
              </c:numCache>
            </c:numRef>
          </c:val>
          <c:extLst>
            <c:ext xmlns:c16="http://schemas.microsoft.com/office/drawing/2014/chart" uri="{C3380CC4-5D6E-409C-BE32-E72D297353CC}">
              <c16:uniqueId val="{00000009-3F9F-4569-B572-1B2474889E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868</c:v>
                </c:pt>
                <c:pt idx="5">
                  <c:v>884</c:v>
                </c:pt>
                <c:pt idx="8">
                  <c:v>873</c:v>
                </c:pt>
                <c:pt idx="11">
                  <c:v>856</c:v>
                </c:pt>
                <c:pt idx="14">
                  <c:v>815</c:v>
                </c:pt>
              </c:numCache>
            </c:numRef>
          </c:val>
          <c:extLst>
            <c:ext xmlns:c16="http://schemas.microsoft.com/office/drawing/2014/chart" uri="{C3380CC4-5D6E-409C-BE32-E72D297353CC}">
              <c16:uniqueId val="{00000000-52B4-486B-8253-BEBAF18F16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B4-486B-8253-BEBAF18F16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15</c:v>
                </c:pt>
                <c:pt idx="3">
                  <c:v>15</c:v>
                </c:pt>
                <c:pt idx="6">
                  <c:v>65</c:v>
                </c:pt>
                <c:pt idx="9">
                  <c:v>63</c:v>
                </c:pt>
                <c:pt idx="12">
                  <c:v>12</c:v>
                </c:pt>
              </c:numCache>
            </c:numRef>
          </c:val>
          <c:extLst>
            <c:ext xmlns:c16="http://schemas.microsoft.com/office/drawing/2014/chart" uri="{C3380CC4-5D6E-409C-BE32-E72D297353CC}">
              <c16:uniqueId val="{00000002-52B4-486B-8253-BEBAF18F16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31</c:v>
                </c:pt>
                <c:pt idx="6">
                  <c:v>29</c:v>
                </c:pt>
                <c:pt idx="9">
                  <c:v>45</c:v>
                </c:pt>
                <c:pt idx="12">
                  <c:v>54</c:v>
                </c:pt>
              </c:numCache>
            </c:numRef>
          </c:val>
          <c:extLst>
            <c:ext xmlns:c16="http://schemas.microsoft.com/office/drawing/2014/chart" uri="{C3380CC4-5D6E-409C-BE32-E72D297353CC}">
              <c16:uniqueId val="{00000003-52B4-486B-8253-BEBAF18F16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273</c:v>
                </c:pt>
                <c:pt idx="3">
                  <c:v>264</c:v>
                </c:pt>
                <c:pt idx="6">
                  <c:v>270</c:v>
                </c:pt>
                <c:pt idx="9">
                  <c:v>270</c:v>
                </c:pt>
                <c:pt idx="12">
                  <c:v>269</c:v>
                </c:pt>
              </c:numCache>
            </c:numRef>
          </c:val>
          <c:extLst>
            <c:ext xmlns:c16="http://schemas.microsoft.com/office/drawing/2014/chart" uri="{C3380CC4-5D6E-409C-BE32-E72D297353CC}">
              <c16:uniqueId val="{00000004-52B4-486B-8253-BEBAF18F16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B4-486B-8253-BEBAF18F16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B4-486B-8253-BEBAF18F16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888</c:v>
                </c:pt>
                <c:pt idx="3">
                  <c:v>942</c:v>
                </c:pt>
                <c:pt idx="6">
                  <c:v>1000</c:v>
                </c:pt>
                <c:pt idx="9">
                  <c:v>1020</c:v>
                </c:pt>
                <c:pt idx="12">
                  <c:v>969</c:v>
                </c:pt>
              </c:numCache>
            </c:numRef>
          </c:val>
          <c:extLst>
            <c:ext xmlns:c16="http://schemas.microsoft.com/office/drawing/2014/chart" uri="{C3380CC4-5D6E-409C-BE32-E72D297353CC}">
              <c16:uniqueId val="{00000007-52B4-486B-8253-BEBAF18F16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338</c:v>
                </c:pt>
                <c:pt idx="2">
                  <c:v>#N/A</c:v>
                </c:pt>
                <c:pt idx="3">
                  <c:v>#N/A</c:v>
                </c:pt>
                <c:pt idx="4">
                  <c:v>368</c:v>
                </c:pt>
                <c:pt idx="5">
                  <c:v>#N/A</c:v>
                </c:pt>
                <c:pt idx="6">
                  <c:v>#N/A</c:v>
                </c:pt>
                <c:pt idx="7">
                  <c:v>491</c:v>
                </c:pt>
                <c:pt idx="8">
                  <c:v>#N/A</c:v>
                </c:pt>
                <c:pt idx="9">
                  <c:v>#N/A</c:v>
                </c:pt>
                <c:pt idx="10">
                  <c:v>542</c:v>
                </c:pt>
                <c:pt idx="11">
                  <c:v>#N/A</c:v>
                </c:pt>
                <c:pt idx="12">
                  <c:v>#N/A</c:v>
                </c:pt>
                <c:pt idx="13">
                  <c:v>489</c:v>
                </c:pt>
                <c:pt idx="14">
                  <c:v>#N/A</c:v>
                </c:pt>
              </c:numCache>
            </c:numRef>
          </c:val>
          <c:smooth val="0"/>
          <c:extLst>
            <c:ext xmlns:c16="http://schemas.microsoft.com/office/drawing/2014/chart" uri="{C3380CC4-5D6E-409C-BE32-E72D297353CC}">
              <c16:uniqueId val="{00000008-52B4-486B-8253-BEBAF18F16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9630</c:v>
                </c:pt>
                <c:pt idx="5">
                  <c:v>9446</c:v>
                </c:pt>
                <c:pt idx="8">
                  <c:v>8887</c:v>
                </c:pt>
                <c:pt idx="11">
                  <c:v>9026</c:v>
                </c:pt>
                <c:pt idx="14">
                  <c:v>8661</c:v>
                </c:pt>
              </c:numCache>
            </c:numRef>
          </c:val>
          <c:extLst>
            <c:ext xmlns:c16="http://schemas.microsoft.com/office/drawing/2014/chart" uri="{C3380CC4-5D6E-409C-BE32-E72D297353CC}">
              <c16:uniqueId val="{00000000-2E96-4661-B6D8-3708779842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c:v>
                </c:pt>
                <c:pt idx="5">
                  <c:v>41</c:v>
                </c:pt>
                <c:pt idx="8">
                  <c:v>32</c:v>
                </c:pt>
                <c:pt idx="11">
                  <c:v>24</c:v>
                </c:pt>
                <c:pt idx="14">
                  <c:v>18</c:v>
                </c:pt>
              </c:numCache>
            </c:numRef>
          </c:val>
          <c:extLst>
            <c:ext xmlns:c16="http://schemas.microsoft.com/office/drawing/2014/chart" uri="{C3380CC4-5D6E-409C-BE32-E72D297353CC}">
              <c16:uniqueId val="{00000001-2E96-4661-B6D8-3708779842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2838</c:v>
                </c:pt>
                <c:pt idx="5">
                  <c:v>3318</c:v>
                </c:pt>
                <c:pt idx="8">
                  <c:v>3379</c:v>
                </c:pt>
                <c:pt idx="11">
                  <c:v>3501</c:v>
                </c:pt>
                <c:pt idx="14">
                  <c:v>3752</c:v>
                </c:pt>
              </c:numCache>
            </c:numRef>
          </c:val>
          <c:extLst>
            <c:ext xmlns:c16="http://schemas.microsoft.com/office/drawing/2014/chart" uri="{C3380CC4-5D6E-409C-BE32-E72D297353CC}">
              <c16:uniqueId val="{00000002-2E96-4661-B6D8-3708779842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96-4661-B6D8-3708779842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96-4661-B6D8-3708779842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96-4661-B6D8-3708779842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1288</c:v>
                </c:pt>
                <c:pt idx="3">
                  <c:v>1415</c:v>
                </c:pt>
                <c:pt idx="6">
                  <c:v>1543</c:v>
                </c:pt>
                <c:pt idx="9">
                  <c:v>1199</c:v>
                </c:pt>
                <c:pt idx="12">
                  <c:v>1158</c:v>
                </c:pt>
              </c:numCache>
            </c:numRef>
          </c:val>
          <c:extLst>
            <c:ext xmlns:c16="http://schemas.microsoft.com/office/drawing/2014/chart" uri="{C3380CC4-5D6E-409C-BE32-E72D297353CC}">
              <c16:uniqueId val="{00000006-2E96-4661-B6D8-3708779842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c:v>
                </c:pt>
                <c:pt idx="3">
                  <c:v>179</c:v>
                </c:pt>
                <c:pt idx="6">
                  <c:v>184</c:v>
                </c:pt>
                <c:pt idx="9">
                  <c:v>143</c:v>
                </c:pt>
                <c:pt idx="12">
                  <c:v>131</c:v>
                </c:pt>
              </c:numCache>
            </c:numRef>
          </c:val>
          <c:extLst>
            <c:ext xmlns:c16="http://schemas.microsoft.com/office/drawing/2014/chart" uri="{C3380CC4-5D6E-409C-BE32-E72D297353CC}">
              <c16:uniqueId val="{00000007-2E96-4661-B6D8-3708779842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4491</c:v>
                </c:pt>
                <c:pt idx="3">
                  <c:v>2545</c:v>
                </c:pt>
                <c:pt idx="6">
                  <c:v>2401</c:v>
                </c:pt>
                <c:pt idx="9">
                  <c:v>2327</c:v>
                </c:pt>
                <c:pt idx="12">
                  <c:v>2292</c:v>
                </c:pt>
              </c:numCache>
            </c:numRef>
          </c:val>
          <c:extLst>
            <c:ext xmlns:c16="http://schemas.microsoft.com/office/drawing/2014/chart" uri="{C3380CC4-5D6E-409C-BE32-E72D297353CC}">
              <c16:uniqueId val="{00000008-2E96-4661-B6D8-3708779842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c:v>
                </c:pt>
                <c:pt idx="3">
                  <c:v>64</c:v>
                </c:pt>
                <c:pt idx="6">
                  <c:v>102</c:v>
                </c:pt>
                <c:pt idx="9">
                  <c:v>45</c:v>
                </c:pt>
                <c:pt idx="12">
                  <c:v>37</c:v>
                </c:pt>
              </c:numCache>
            </c:numRef>
          </c:val>
          <c:extLst>
            <c:ext xmlns:c16="http://schemas.microsoft.com/office/drawing/2014/chart" uri="{C3380CC4-5D6E-409C-BE32-E72D297353CC}">
              <c16:uniqueId val="{00000009-2E96-4661-B6D8-3708779842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9336</c:v>
                </c:pt>
                <c:pt idx="3">
                  <c:v>9172</c:v>
                </c:pt>
                <c:pt idx="6">
                  <c:v>9043</c:v>
                </c:pt>
                <c:pt idx="9">
                  <c:v>8688</c:v>
                </c:pt>
                <c:pt idx="12">
                  <c:v>8361</c:v>
                </c:pt>
              </c:numCache>
            </c:numRef>
          </c:val>
          <c:extLst>
            <c:ext xmlns:c16="http://schemas.microsoft.com/office/drawing/2014/chart" uri="{C3380CC4-5D6E-409C-BE32-E72D297353CC}">
              <c16:uniqueId val="{0000000A-2E96-4661-B6D8-3708779842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2805</c:v>
                </c:pt>
                <c:pt idx="2">
                  <c:v>#N/A</c:v>
                </c:pt>
                <c:pt idx="3">
                  <c:v>#N/A</c:v>
                </c:pt>
                <c:pt idx="4">
                  <c:v>571</c:v>
                </c:pt>
                <c:pt idx="5">
                  <c:v>#N/A</c:v>
                </c:pt>
                <c:pt idx="6">
                  <c:v>#N/A</c:v>
                </c:pt>
                <c:pt idx="7">
                  <c:v>975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E96-4661-B6D8-3708779842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2320</c:v>
                </c:pt>
                <c:pt idx="1">
                  <c:v>2268</c:v>
                </c:pt>
                <c:pt idx="2">
                  <c:v>2253</c:v>
                </c:pt>
              </c:numCache>
            </c:numRef>
          </c:val>
          <c:extLst>
            <c:ext xmlns:c16="http://schemas.microsoft.com/office/drawing/2014/chart" uri="{C3380CC4-5D6E-409C-BE32-E72D297353CC}">
              <c16:uniqueId val="{00000000-1D2C-4659-BF0E-CCCFDD8615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273</c:v>
                </c:pt>
                <c:pt idx="1">
                  <c:v>250</c:v>
                </c:pt>
                <c:pt idx="2">
                  <c:v>320</c:v>
                </c:pt>
              </c:numCache>
            </c:numRef>
          </c:val>
          <c:extLst>
            <c:ext xmlns:c16="http://schemas.microsoft.com/office/drawing/2014/chart" uri="{C3380CC4-5D6E-409C-BE32-E72D297353CC}">
              <c16:uniqueId val="{00000001-1D2C-4659-BF0E-CCCFDD8615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467</c:v>
                </c:pt>
                <c:pt idx="1">
                  <c:v>604</c:v>
                </c:pt>
                <c:pt idx="2">
                  <c:v>780</c:v>
                </c:pt>
              </c:numCache>
            </c:numRef>
          </c:val>
          <c:extLst>
            <c:ext xmlns:c16="http://schemas.microsoft.com/office/drawing/2014/chart" uri="{C3380CC4-5D6E-409C-BE32-E72D297353CC}">
              <c16:uniqueId val="{00000002-1D2C-4659-BF0E-CCCFDD8615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実質公債費比率の分子については、前年度から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主な要因としては、企業誘致促進に係る奨励補助金の支出に際して、債務負担行為を設定して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令和４年度から令和５年度までの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２ヵ年にわた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分割交付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を行ったが、当該奨励補助金終了に伴い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単年度あたり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今後、スポーツ施設整備費等に係る町債の償還により、負担増が見込まれているため、年度間の公債費負担の平準化に配意しつつ、効果的な町債の活用に努める。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将来負担比率の分子は、負数となり、比率上算出されなかった。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要因としては、将来負担額のうち、地方債残高が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百万円減少したこと、また充当可能財源等のうち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充当可能基金が、後年度の公共施設等の整備財源とするための計画積立て等により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百万円増加したこと等が挙げられる。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今後も、世代間の負担の公平化と公債費負担の中長期的な平準化の観点から、将来負担の減少に努める。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岩手県雫石町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基金全体としては、前年度対比で</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減債基金は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特定目的基金は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財政調整基金については、当町の財政規模や過去の大規模災害時の支出状況から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億円程度必要であると捉えている。今後は、将来増額する見込みのある普通建設事業費に備え、町民への住民サービスを充実させつつ、適正な基金残高規模を確保できるよう財政運営に努める。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公共施設等整備基金：公共施設その他の施設の整備に要する経費の財源に充てるための基金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町営住宅建替推進基金：町営住宅の建て替えに要する経費の財源に充てるための基金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森林環境基金：森林の間伐や林業の人材育成、担い手の確保、木材利用の促進や普及啓発等の森林整備及びその促進に要する経費の財源に充てるための基金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ふるさと雫石応援基金：ふるさと納税の寄付による基金。寄附者の意向に従い、子ども子育て、環境保全、産業振興、健康事業等に活用する基金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若者向け住宅取得支援基金：町内において若者の住宅取得を支援する経費の財源に充てるための基金</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公共施設等整備基金：後年度見込まれている火葬場建替え工事等の財源として備えるため、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百万円を積み立てしたことにより増加した。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若者向け住宅取得支援基金：町内において住宅を取得する若者に対して奨励金を交付するにあたって、その財源に充てるため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令和５年度に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百万円の基金を造成し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当該奨励金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百万円の財源として基金を取り崩した。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公共施設等整備基金：後年度の普通建設事業費の財源として備えるため、各年度の決算状況等を考慮して、計画的な積み立てを行っていく。</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育料無償化など子ども子育て支援拡充等の施策展開等はみられたものの、ふるさと納税の増収等により、町費の抑制が図られたこと、また将来増額する見込みのある普通建設事業費に備え、特定目的基金への計画的な積み立てを行ったこと等により、結果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百万円の基金取り崩しとなった。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については、公共施設等管理において長期的な視点を持ち、更新・統廃合・長寿命化等の施策を計画的に推進することで、財政負担の軽減・平準化に取り組んでいく。また財源となる地方債にあたっては、後年度の地方交付税措置に有利な地方債事業を活用しながら、財政調整基金に依存しない財政構造を目指していく。また、今後一層、経常経費の抑制などに努め、大規模災害などの発生に備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今後増大が見込まれる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に対応するため、結果として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積立てを行った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今後の公債費を推計しながら、計画的な運用に努める。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14,995
14,940
608.82
12,119,431
11,689,265
391,717
6,500,578
8,361,406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類似団体内平均を下回っているものの、県平均を上回っている。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基準財政需要額および基準財政収入額に大きな増減がないことから、財政力指数は近年同程度で推移している。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今後、少子高齢化による生産年齢人口の減少により、町税収入の伸びが難しい状況が予測されるが、収納率向上（令和２年度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93.5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）による歳入確保に努め、歳出の見直しとあわせながら財政の健全化を図る。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比率算出の分子となる歳出面においては、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パートタイム会計年度任用職員の処遇改善等による基本給及び勤勉手当等の増額に伴う人件費の増（対前年度＋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129</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百万円）のほか、盛岡地区衛生処理組合負担金や盛岡地区広域消防組合負担金等の増額に伴う補助費等の増（対前年度＋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百万円）などにより、対前年度＋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一方、比率算出の分母となる歳入面においては、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町税の減収（対前年度▲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百万円）となったが、定額減税減収補てん含む地方特例交付金をあわせると増収（対前年度＋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百万円）となっているほか、普通交付税の増収（対前年度＋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98</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百万円）等の影響により、対前年度＋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分母が増加したものの、分子も増加し、経常収支比率としては前年度から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会計年度任用職員の配置適正化を中心に</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経常経費の削減に努めるとともに、歳入面において、税収以外にも使用料等の自主財源の確保に努め、比率上昇の抑制を図る。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43815</xdr:rowOff>
    </xdr:from>
    <xdr:to>
      <xdr:col>23</xdr:col>
      <xdr:colOff>133350</xdr:colOff>
      <xdr:row>67</xdr:row>
      <xdr:rowOff>96096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53096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114723</xdr:rowOff>
    </xdr:from>
    <xdr:to>
      <xdr:col>19</xdr:col>
      <xdr:colOff>133350</xdr:colOff>
      <xdr:row>67</xdr:row>
      <xdr:rowOff>43815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43042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114723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052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65</xdr:row>
      <xdr:rowOff>165523</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0521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45296</xdr:rowOff>
    </xdr:from>
    <xdr:to>
      <xdr:col>23</xdr:col>
      <xdr:colOff>184150</xdr:colOff>
      <xdr:row>67</xdr:row>
      <xdr:rowOff>146896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112623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42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164465</xdr:rowOff>
    </xdr:from>
    <xdr:to>
      <xdr:col>19</xdr:col>
      <xdr:colOff>184150</xdr:colOff>
      <xdr:row>67</xdr:row>
      <xdr:rowOff>94615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48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79392</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566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[286,791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類似団体と比較し、人件費については、町内６小中学校の給食が自校方式であること、また、普通会計に属する町立有床診療所を運営していることから職員数が多いことが挙げられるほか、物件費については、健康センターや火葬場等の保健衛生施設、温泉等の保養・観光施設等の公共施設等を多く保有し、維持管理に経費を要する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人事関連基本事項の包括的な運営指針である</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町</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人材育成・確保基本方針や行政改革、公共施設等総合管理計画を推進し、行政運営の効率化に取り組む。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163328</xdr:rowOff>
    </xdr:from>
    <xdr:to>
      <xdr:col>23</xdr:col>
      <xdr:colOff>133350</xdr:colOff>
      <xdr:row>82</xdr:row>
      <xdr:rowOff>13850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50778"/>
          <a:ext cx="8382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158218</xdr:rowOff>
    </xdr:from>
    <xdr:to>
      <xdr:col>19</xdr:col>
      <xdr:colOff>133350</xdr:colOff>
      <xdr:row>81</xdr:row>
      <xdr:rowOff>163328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45668"/>
          <a:ext cx="889000" cy="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141165</xdr:rowOff>
    </xdr:from>
    <xdr:to>
      <xdr:col>15</xdr:col>
      <xdr:colOff>82550</xdr:colOff>
      <xdr:row>81</xdr:row>
      <xdr:rowOff>158218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28615"/>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130688</xdr:rowOff>
    </xdr:from>
    <xdr:to>
      <xdr:col>11</xdr:col>
      <xdr:colOff>31750</xdr:colOff>
      <xdr:row>81</xdr:row>
      <xdr:rowOff>141165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18138"/>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134500</xdr:rowOff>
    </xdr:from>
    <xdr:to>
      <xdr:col>23</xdr:col>
      <xdr:colOff>184150</xdr:colOff>
      <xdr:row>82</xdr:row>
      <xdr:rowOff>64650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106577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112528</xdr:rowOff>
    </xdr:from>
    <xdr:to>
      <xdr:col>19</xdr:col>
      <xdr:colOff>184150</xdr:colOff>
      <xdr:row>82</xdr:row>
      <xdr:rowOff>42678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27455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107418</xdr:rowOff>
    </xdr:from>
    <xdr:to>
      <xdr:col>15</xdr:col>
      <xdr:colOff>133350</xdr:colOff>
      <xdr:row>82</xdr:row>
      <xdr:rowOff>37568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22345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8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90365</xdr:rowOff>
    </xdr:from>
    <xdr:to>
      <xdr:col>11</xdr:col>
      <xdr:colOff>82550</xdr:colOff>
      <xdr:row>82</xdr:row>
      <xdr:rowOff>20515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7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5292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64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79888</xdr:rowOff>
    </xdr:from>
    <xdr:to>
      <xdr:col>7</xdr:col>
      <xdr:colOff>31750</xdr:colOff>
      <xdr:row>82</xdr:row>
      <xdr:rowOff>10038</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166265</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5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類似団体内平均と同水準で、全国町村平均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を若干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これは、組織体制の充実化に伴う昇任、昇格等基準の運用等によるものである。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年度から人事評価制度を導入しており、職員の能力・業績を重視した給与体系への転換を図り、引き続き給与の適正化に努める。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5245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47860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84</xdr:row>
      <xdr:rowOff>76805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3981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121859</xdr:rowOff>
    </xdr:from>
    <xdr:to>
      <xdr:col>68</xdr:col>
      <xdr:colOff>152400</xdr:colOff>
      <xdr:row>83</xdr:row>
      <xdr:rowOff>167821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3522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26005</xdr:rowOff>
    </xdr:from>
    <xdr:to>
      <xdr:col>73</xdr:col>
      <xdr:colOff>44450</xdr:colOff>
      <xdr:row>84</xdr:row>
      <xdr:rowOff>127605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137782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71059</xdr:rowOff>
    </xdr:from>
    <xdr:to>
      <xdr:col>64</xdr:col>
      <xdr:colOff>152400</xdr:colOff>
      <xdr:row>84</xdr:row>
      <xdr:rowOff>1209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11386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町内６小中学校の給食が自校方式であること、また、普通会計に属する町立有床診療所を運営していることが、職員数過多となっている主な要因となっている。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職員の定員管理にあたっては、人事関連基本事項の包括的な運営指針である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町人材育成・確保基本方針</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を着実に推進することとしているほか、類似団体との比較や近隣町村との均衡、職員年代構成の推移等を勘案しながら、公共サービスのあり方について総合的な検討を行っていく。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35348</xdr:rowOff>
    </xdr:from>
    <xdr:to>
      <xdr:col>81</xdr:col>
      <xdr:colOff>44450</xdr:colOff>
      <xdr:row>64</xdr:row>
      <xdr:rowOff>55456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08148"/>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23283</xdr:rowOff>
    </xdr:from>
    <xdr:to>
      <xdr:col>77</xdr:col>
      <xdr:colOff>44450</xdr:colOff>
      <xdr:row>64</xdr:row>
      <xdr:rowOff>35348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9608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150495</xdr:rowOff>
    </xdr:from>
    <xdr:to>
      <xdr:col>72</xdr:col>
      <xdr:colOff>203200</xdr:colOff>
      <xdr:row>64</xdr:row>
      <xdr:rowOff>23283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5184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115640</xdr:rowOff>
    </xdr:from>
    <xdr:to>
      <xdr:col>68</xdr:col>
      <xdr:colOff>152400</xdr:colOff>
      <xdr:row>63</xdr:row>
      <xdr:rowOff>150495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16990"/>
          <a:ext cx="8890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4656</xdr:rowOff>
    </xdr:from>
    <xdr:to>
      <xdr:col>81</xdr:col>
      <xdr:colOff>95250</xdr:colOff>
      <xdr:row>64</xdr:row>
      <xdr:rowOff>106256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148183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155998</xdr:rowOff>
    </xdr:from>
    <xdr:to>
      <xdr:col>77</xdr:col>
      <xdr:colOff>95250</xdr:colOff>
      <xdr:row>64</xdr:row>
      <xdr:rowOff>86148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70925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143933</xdr:rowOff>
    </xdr:from>
    <xdr:to>
      <xdr:col>73</xdr:col>
      <xdr:colOff>44450</xdr:colOff>
      <xdr:row>64</xdr:row>
      <xdr:rowOff>74083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58860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99695</xdr:rowOff>
    </xdr:from>
    <xdr:to>
      <xdr:col>68</xdr:col>
      <xdr:colOff>203200</xdr:colOff>
      <xdr:row>64</xdr:row>
      <xdr:rowOff>29845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14622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8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64840</xdr:rowOff>
    </xdr:from>
    <xdr:to>
      <xdr:col>64</xdr:col>
      <xdr:colOff>152400</xdr:colOff>
      <xdr:row>63</xdr:row>
      <xdr:rowOff>166440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151217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5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類似団体内平均及び全国平均より上回っている。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単年度の実質公債費比率は、令和元年度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％とほぼ横ばいで推移していたものの、令和４年度は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％、令和５年度は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％と増加したことにより、３ヵ年平均となる実質公債費比率が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ポイントの影響をうけた。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これは、企業誘致促進に係る奨励補助金の支出に際して、債務負担行為を設定して２ヵ年にわたり分割交付したことで、一時的に</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百万円増加したことが主な要因であり、令和６年度は</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％に減少したものの、普通会計の元利償還金のうち、交付税算入率の高い臨時財政対策債や災害復旧事業債などの割合が、令和３年度約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％であったのに対し、令和６年度は約</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％となったこと等が起因して、比率が底上げされた。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今後とも、年度間の公債費負担の平準化に配意しつつ、効果的な町債の活用に努める。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105833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25043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49530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539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124460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81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60113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815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類似団体内平均、全国平均、県平均いずれも下回っている。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比率算定の分子となる将来負担額は、町債残高が約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百万円減少しているほか、特定目的基金への計画積立て等に伴う充当可能な基金の残高が約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百万円増加したこと等が影響し、令和５年度に引き続き、比率の算出がない結果となっている。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今後とも、基礎的財政収支に配意しつつ、効果的な町債の活用に努める。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26670</xdr:rowOff>
    </xdr:from>
    <xdr:to>
      <xdr:col>72</xdr:col>
      <xdr:colOff>203200</xdr:colOff>
      <xdr:row>14</xdr:row>
      <xdr:rowOff>115147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2697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26670</xdr:rowOff>
    </xdr:from>
    <xdr:to>
      <xdr:col>68</xdr:col>
      <xdr:colOff>152400</xdr:colOff>
      <xdr:row>16</xdr:row>
      <xdr:rowOff>154879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26970"/>
          <a:ext cx="889000" cy="47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64347</xdr:rowOff>
    </xdr:from>
    <xdr:to>
      <xdr:col>73</xdr:col>
      <xdr:colOff>44450</xdr:colOff>
      <xdr:row>14</xdr:row>
      <xdr:rowOff>165947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150724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55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147320</xdr:rowOff>
    </xdr:from>
    <xdr:to>
      <xdr:col>68</xdr:col>
      <xdr:colOff>203200</xdr:colOff>
      <xdr:row>14</xdr:row>
      <xdr:rowOff>77470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62247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104079</xdr:rowOff>
    </xdr:from>
    <xdr:to>
      <xdr:col>64</xdr:col>
      <xdr:colOff>152400</xdr:colOff>
      <xdr:row>17</xdr:row>
      <xdr:rowOff>34229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19006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14,995
14,940
608.82
12,119,431
11,689,265
391,717
6,500,578
8,361,406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これは、町立有床診療所の会計区分が平成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年度より普通会計となったことで、人件費に相当する経常収支比率が増加したことが主な要因である。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今後も、人事関連基本事項の包括的な運営指針である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町人材育成・確保基本方針</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を着実に推進し、定員管理の適正化に努める。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167822</xdr:rowOff>
    </xdr:from>
    <xdr:to>
      <xdr:col>24</xdr:col>
      <xdr:colOff>25400</xdr:colOff>
      <xdr:row>38</xdr:row>
      <xdr:rowOff>137885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5114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37</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6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4536</xdr:rowOff>
    </xdr:from>
    <xdr:to>
      <xdr:col>15</xdr:col>
      <xdr:colOff>98425</xdr:colOff>
      <xdr:row>37</xdr:row>
      <xdr:rowOff>124278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3481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4536</xdr:rowOff>
    </xdr:from>
    <xdr:to>
      <xdr:col>11</xdr:col>
      <xdr:colOff>9525</xdr:colOff>
      <xdr:row>38</xdr:row>
      <xdr:rowOff>39915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348186"/>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87085</xdr:rowOff>
    </xdr:from>
    <xdr:to>
      <xdr:col>24</xdr:col>
      <xdr:colOff>76200</xdr:colOff>
      <xdr:row>39</xdr:row>
      <xdr:rowOff>17235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59162</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7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117022</xdr:rowOff>
    </xdr:from>
    <xdr:to>
      <xdr:col>20</xdr:col>
      <xdr:colOff>38100</xdr:colOff>
      <xdr:row>38</xdr:row>
      <xdr:rowOff>47172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31949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73478</xdr:rowOff>
    </xdr:from>
    <xdr:to>
      <xdr:col>15</xdr:col>
      <xdr:colOff>149225</xdr:colOff>
      <xdr:row>38</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125186</xdr:rowOff>
    </xdr:from>
    <xdr:to>
      <xdr:col>11</xdr:col>
      <xdr:colOff>60325</xdr:colOff>
      <xdr:row>37</xdr:row>
      <xdr:rowOff>55336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40113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類似団体内平均及び全国平均を上回り、県平均を下回っている。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物件費については、健康センターや火葬場等の保健衛生施設、温泉等の保養・観光施設等の公共施設等を多く保有し、維持管理経費を要している現状にある。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今後も、公共施設等の複合化・合理化等の検討を進めながら、受益者負担の原則による適切な使用料等のあり方を検討していく。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290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50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16</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874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92710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18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35052</xdr:rowOff>
    </xdr:from>
    <xdr:to>
      <xdr:col>78</xdr:col>
      <xdr:colOff>120650</xdr:colOff>
      <xdr:row>16</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57421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類似団体内平均、全国平均、県平均いずれも下回っている。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扶助費は、障害者自立支援等給付費の増のほか、町単独の安心子育て医療費助成の増などにより、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対前年で減少となったものの、高い水準となった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今後も、高止まり傾向にある扶助費については、特にも単独の扶助の制度導入に際しては、十分留意し、適正な執行に努める。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170543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85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54</xdr:row>
      <xdr:rowOff>170543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82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72572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8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83457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類似団体内平均、全国平均、県平均いずれも上回っている。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これは、後期高齢者医療、介護保険に係る繰出金において、医療給付費が高水準に推移していることが主な要因である。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今後も、更なる繰出金の増加が見込まれるが、給付費負担金等を抑制する介護予防事業や各種保健活動に一層努める。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60</xdr:row>
      <xdr:rowOff>114300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75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88900</xdr:rowOff>
    </xdr:from>
    <xdr:to>
      <xdr:col>78</xdr:col>
      <xdr:colOff>69850</xdr:colOff>
      <xdr:row>60</xdr:row>
      <xdr:rowOff>114300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7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114300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99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99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63500</xdr:rowOff>
    </xdr:from>
    <xdr:to>
      <xdr:col>82</xdr:col>
      <xdr:colOff>158750</xdr:colOff>
      <xdr:row>60</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38100</xdr:rowOff>
    </xdr:from>
    <xdr:to>
      <xdr:col>78</xdr:col>
      <xdr:colOff>120650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1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63500</xdr:rowOff>
    </xdr:from>
    <xdr:to>
      <xdr:col>74</xdr:col>
      <xdr:colOff>31750</xdr:colOff>
      <xdr:row>60</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し尿処理や常備消防等の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一部事務組合に対する負担金の増などにより、経常収支比率が増加している。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今後とも、単独の補助交付金については、補助率や終期設定等の基準を検証しながら、精査に努める。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109855</xdr:rowOff>
    </xdr:from>
    <xdr:to>
      <xdr:col>82</xdr:col>
      <xdr:colOff>107950</xdr:colOff>
      <xdr:row>36</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2820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109855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763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46990</xdr:rowOff>
    </xdr:from>
    <xdr:to>
      <xdr:col>73</xdr:col>
      <xdr:colOff>180975</xdr:colOff>
      <xdr:row>36</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19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46990</xdr:rowOff>
    </xdr:from>
    <xdr:to>
      <xdr:col>69</xdr:col>
      <xdr:colOff>92075</xdr:colOff>
      <xdr:row>36</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219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110490</xdr:rowOff>
    </xdr:from>
    <xdr:to>
      <xdr:col>82</xdr:col>
      <xdr:colOff>158750</xdr:colOff>
      <xdr:row>37</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82567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59055</xdr:rowOff>
    </xdr:from>
    <xdr:to>
      <xdr:col>78</xdr:col>
      <xdr:colOff>120650</xdr:colOff>
      <xdr:row>36</xdr:row>
      <xdr:rowOff>160655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145432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1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167640</xdr:rowOff>
    </xdr:from>
    <xdr:to>
      <xdr:col>69</xdr:col>
      <xdr:colOff>142875</xdr:colOff>
      <xdr:row>36</xdr:row>
      <xdr:rowOff>97790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82567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167640</xdr:rowOff>
    </xdr:from>
    <xdr:to>
      <xdr:col>65</xdr:col>
      <xdr:colOff>53975</xdr:colOff>
      <xdr:row>36</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82567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類似団体内平均を上回っているが、全国平均及び県平均を下回っている。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橋梁架替工事や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いわて雫石アーチェリーセンター</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などの大規模な普通建設事業が続き、元金償還が開始となったことで、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令和４年度以降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経常収支比率が増加となっており、今後、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橋梁補修等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等に係る町債の償還により、負担増が見込まれている。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今後とも、年度間の公債費負担の平準化に配意しつつ、効果的な町債の活用に努める。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92711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486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14987</xdr:rowOff>
    </xdr:from>
    <xdr:to>
      <xdr:col>15</xdr:col>
      <xdr:colOff>98425</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166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14987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029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類似団体内平均、全国平均、県平均いずれも上回っている。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主に、補助費等や人件費が各平均を上回っていることが影響しており、要因としては、各性質別記載のとおりである。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今後は、あるべき住民サービスの視点に立ち、施設の統廃合も含めた行政経営経費の合理化を図りながら、節減に努める。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83565</xdr:rowOff>
    </xdr:from>
    <xdr:to>
      <xdr:col>82</xdr:col>
      <xdr:colOff>107950</xdr:colOff>
      <xdr:row>80</xdr:row>
      <xdr:rowOff>17272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28115"/>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154432</xdr:rowOff>
    </xdr:from>
    <xdr:to>
      <xdr:col>78</xdr:col>
      <xdr:colOff>69850</xdr:colOff>
      <xdr:row>79</xdr:row>
      <xdr:rowOff>83565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5275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78</xdr:row>
      <xdr:rowOff>154432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3550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133858</xdr:rowOff>
    </xdr:from>
    <xdr:to>
      <xdr:col>69</xdr:col>
      <xdr:colOff>92075</xdr:colOff>
      <xdr:row>78</xdr:row>
      <xdr:rowOff>94996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3550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46499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9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32765</xdr:rowOff>
    </xdr:from>
    <xdr:to>
      <xdr:col>78</xdr:col>
      <xdr:colOff>120650</xdr:colOff>
      <xdr:row>79</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119142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103632</xdr:rowOff>
    </xdr:from>
    <xdr:to>
      <xdr:col>74</xdr:col>
      <xdr:colOff>31750</xdr:colOff>
      <xdr:row>79</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18559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83058</xdr:rowOff>
    </xdr:from>
    <xdr:to>
      <xdr:col>69</xdr:col>
      <xdr:colOff>142875</xdr:colOff>
      <xdr:row>78</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136427</xdr:rowOff>
    </xdr:from>
    <xdr:to>
      <xdr:col>29</xdr:col>
      <xdr:colOff>127000</xdr:colOff>
      <xdr:row>15</xdr:row>
      <xdr:rowOff>69447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84352"/>
          <a:ext cx="647700" cy="104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69447</xdr:rowOff>
    </xdr:from>
    <xdr:to>
      <xdr:col>26</xdr:col>
      <xdr:colOff>50800</xdr:colOff>
      <xdr:row>15</xdr:row>
      <xdr:rowOff>131822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88822"/>
          <a:ext cx="698500" cy="62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131822</xdr:rowOff>
    </xdr:from>
    <xdr:to>
      <xdr:col>22</xdr:col>
      <xdr:colOff>114300</xdr:colOff>
      <xdr:row>16</xdr:row>
      <xdr:rowOff>23847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51197"/>
          <a:ext cx="698500" cy="6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23847</xdr:rowOff>
    </xdr:from>
    <xdr:to>
      <xdr:col>18</xdr:col>
      <xdr:colOff>177800</xdr:colOff>
      <xdr:row>16</xdr:row>
      <xdr:rowOff>48340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14672"/>
          <a:ext cx="698500" cy="24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85627</xdr:rowOff>
    </xdr:from>
    <xdr:to>
      <xdr:col>29</xdr:col>
      <xdr:colOff>177800</xdr:colOff>
      <xdr:row>15</xdr:row>
      <xdr:rowOff>15777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33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102154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7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18647</xdr:rowOff>
    </xdr:from>
    <xdr:to>
      <xdr:col>26</xdr:col>
      <xdr:colOff>101600</xdr:colOff>
      <xdr:row>15</xdr:row>
      <xdr:rowOff>120247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3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130424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0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81022</xdr:rowOff>
    </xdr:from>
    <xdr:to>
      <xdr:col>22</xdr:col>
      <xdr:colOff>165100</xdr:colOff>
      <xdr:row>16</xdr:row>
      <xdr:rowOff>11172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00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21349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144497</xdr:rowOff>
    </xdr:from>
    <xdr:to>
      <xdr:col>19</xdr:col>
      <xdr:colOff>38100</xdr:colOff>
      <xdr:row>16</xdr:row>
      <xdr:rowOff>74647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63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84824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168990</xdr:rowOff>
    </xdr:from>
    <xdr:to>
      <xdr:col>15</xdr:col>
      <xdr:colOff>101600</xdr:colOff>
      <xdr:row>16</xdr:row>
      <xdr:rowOff>99140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8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109317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231642</xdr:rowOff>
    </xdr:from>
    <xdr:to>
      <xdr:col>29</xdr:col>
      <xdr:colOff>127000</xdr:colOff>
      <xdr:row>34</xdr:row>
      <xdr:rowOff>287820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99092"/>
          <a:ext cx="647700" cy="56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231642</xdr:rowOff>
    </xdr:from>
    <xdr:to>
      <xdr:col>26</xdr:col>
      <xdr:colOff>50800</xdr:colOff>
      <xdr:row>34</xdr:row>
      <xdr:rowOff>307042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99092"/>
          <a:ext cx="698500" cy="75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307042</xdr:rowOff>
    </xdr:from>
    <xdr:to>
      <xdr:col>22</xdr:col>
      <xdr:colOff>114300</xdr:colOff>
      <xdr:row>35</xdr:row>
      <xdr:rowOff>121800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574492"/>
          <a:ext cx="698500" cy="15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121800</xdr:rowOff>
    </xdr:from>
    <xdr:to>
      <xdr:col>18</xdr:col>
      <xdr:colOff>177800</xdr:colOff>
      <xdr:row>35</xdr:row>
      <xdr:rowOff>164967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32150"/>
          <a:ext cx="698500" cy="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237020</xdr:rowOff>
    </xdr:from>
    <xdr:to>
      <xdr:col>29</xdr:col>
      <xdr:colOff>177800</xdr:colOff>
      <xdr:row>34</xdr:row>
      <xdr:rowOff>338620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0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82097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180842</xdr:rowOff>
    </xdr:from>
    <xdr:to>
      <xdr:col>26</xdr:col>
      <xdr:colOff>101600</xdr:colOff>
      <xdr:row>34</xdr:row>
      <xdr:rowOff>282442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48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292619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17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256242</xdr:rowOff>
    </xdr:from>
    <xdr:to>
      <xdr:col>22</xdr:col>
      <xdr:colOff>165100</xdr:colOff>
      <xdr:row>35</xdr:row>
      <xdr:rowOff>14942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23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25119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9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71000</xdr:rowOff>
    </xdr:from>
    <xdr:to>
      <xdr:col>19</xdr:col>
      <xdr:colOff>38100</xdr:colOff>
      <xdr:row>35</xdr:row>
      <xdr:rowOff>172600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8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182777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5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114167</xdr:rowOff>
    </xdr:from>
    <xdr:to>
      <xdr:col>15</xdr:col>
      <xdr:colOff>101600</xdr:colOff>
      <xdr:row>35</xdr:row>
      <xdr:rowOff>215767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2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225944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14,995
14,940
608.82
12,119,431
11,689,265
391,717
6,500,578
8,361,406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28537</xdr:rowOff>
    </xdr:from>
    <xdr:to>
      <xdr:col>24</xdr:col>
      <xdr:colOff>63500</xdr:colOff>
      <xdr:row>33</xdr:row>
      <xdr:rowOff>143218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6387"/>
          <a:ext cx="838200" cy="1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143218</xdr:rowOff>
    </xdr:from>
    <xdr:to>
      <xdr:col>19</xdr:col>
      <xdr:colOff>177800</xdr:colOff>
      <xdr:row>34</xdr:row>
      <xdr:rowOff>34468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1068"/>
          <a:ext cx="889000" cy="6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34468</xdr:rowOff>
    </xdr:from>
    <xdr:to>
      <xdr:col>15</xdr:col>
      <xdr:colOff>50800</xdr:colOff>
      <xdr:row>34</xdr:row>
      <xdr:rowOff>87160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3768"/>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87160</xdr:rowOff>
    </xdr:from>
    <xdr:to>
      <xdr:col>10</xdr:col>
      <xdr:colOff>114300</xdr:colOff>
      <xdr:row>34</xdr:row>
      <xdr:rowOff>95364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646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149187</xdr:rowOff>
    </xdr:from>
    <xdr:to>
      <xdr:col>24</xdr:col>
      <xdr:colOff>114300</xdr:colOff>
      <xdr:row>33</xdr:row>
      <xdr:rowOff>79337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92418</xdr:rowOff>
    </xdr:from>
    <xdr:to>
      <xdr:col>20</xdr:col>
      <xdr:colOff>38100</xdr:colOff>
      <xdr:row>34</xdr:row>
      <xdr:rowOff>22568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39095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2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155118</xdr:rowOff>
    </xdr:from>
    <xdr:to>
      <xdr:col>15</xdr:col>
      <xdr:colOff>101600</xdr:colOff>
      <xdr:row>34</xdr:row>
      <xdr:rowOff>85268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101795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36360</xdr:rowOff>
    </xdr:from>
    <xdr:to>
      <xdr:col>10</xdr:col>
      <xdr:colOff>165100</xdr:colOff>
      <xdr:row>34</xdr:row>
      <xdr:rowOff>137960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154487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4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44564</xdr:rowOff>
    </xdr:from>
    <xdr:to>
      <xdr:col>6</xdr:col>
      <xdr:colOff>38100</xdr:colOff>
      <xdr:row>34</xdr:row>
      <xdr:rowOff>146164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162691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69872</xdr:rowOff>
    </xdr:from>
    <xdr:to>
      <xdr:col>24</xdr:col>
      <xdr:colOff>63500</xdr:colOff>
      <xdr:row>58</xdr:row>
      <xdr:rowOff>75363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13972"/>
          <a:ext cx="8382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74129</xdr:rowOff>
    </xdr:from>
    <xdr:to>
      <xdr:col>19</xdr:col>
      <xdr:colOff>177800</xdr:colOff>
      <xdr:row>58</xdr:row>
      <xdr:rowOff>75363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822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74129</xdr:rowOff>
    </xdr:from>
    <xdr:to>
      <xdr:col>15</xdr:col>
      <xdr:colOff>50800</xdr:colOff>
      <xdr:row>58</xdr:row>
      <xdr:rowOff>85391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8229"/>
          <a:ext cx="889000" cy="1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85391</xdr:rowOff>
    </xdr:from>
    <xdr:to>
      <xdr:col>10</xdr:col>
      <xdr:colOff>114300</xdr:colOff>
      <xdr:row>58</xdr:row>
      <xdr:rowOff>91828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29491"/>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19072</xdr:rowOff>
    </xdr:from>
    <xdr:to>
      <xdr:col>24</xdr:col>
      <xdr:colOff>114300</xdr:colOff>
      <xdr:row>58</xdr:row>
      <xdr:rowOff>120672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24563</xdr:rowOff>
    </xdr:from>
    <xdr:to>
      <xdr:col>20</xdr:col>
      <xdr:colOff>38100</xdr:colOff>
      <xdr:row>58</xdr:row>
      <xdr:rowOff>126163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142690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23329</xdr:rowOff>
    </xdr:from>
    <xdr:to>
      <xdr:col>15</xdr:col>
      <xdr:colOff>101600</xdr:colOff>
      <xdr:row>58</xdr:row>
      <xdr:rowOff>124929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141456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34591</xdr:rowOff>
    </xdr:from>
    <xdr:to>
      <xdr:col>10</xdr:col>
      <xdr:colOff>165100</xdr:colOff>
      <xdr:row>58</xdr:row>
      <xdr:rowOff>136191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41028</xdr:rowOff>
    </xdr:from>
    <xdr:to>
      <xdr:col>6</xdr:col>
      <xdr:colOff>38100</xdr:colOff>
      <xdr:row>58</xdr:row>
      <xdr:rowOff>142628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8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159155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152639</xdr:rowOff>
    </xdr:from>
    <xdr:to>
      <xdr:col>24</xdr:col>
      <xdr:colOff>63500</xdr:colOff>
      <xdr:row>74</xdr:row>
      <xdr:rowOff>135403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68489"/>
          <a:ext cx="8382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125870</xdr:rowOff>
    </xdr:from>
    <xdr:to>
      <xdr:col>19</xdr:col>
      <xdr:colOff>177800</xdr:colOff>
      <xdr:row>74</xdr:row>
      <xdr:rowOff>135403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813170"/>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125870</xdr:rowOff>
    </xdr:from>
    <xdr:to>
      <xdr:col>15</xdr:col>
      <xdr:colOff>50800</xdr:colOff>
      <xdr:row>74</xdr:row>
      <xdr:rowOff>149530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813170"/>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149530</xdr:rowOff>
    </xdr:from>
    <xdr:to>
      <xdr:col>10</xdr:col>
      <xdr:colOff>114300</xdr:colOff>
      <xdr:row>75</xdr:row>
      <xdr:rowOff>26383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36830"/>
          <a:ext cx="889000" cy="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101839</xdr:rowOff>
    </xdr:from>
    <xdr:to>
      <xdr:col>24</xdr:col>
      <xdr:colOff>114300</xdr:colOff>
      <xdr:row>74</xdr:row>
      <xdr:rowOff>31989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1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124716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84603</xdr:rowOff>
    </xdr:from>
    <xdr:to>
      <xdr:col>20</xdr:col>
      <xdr:colOff>38100</xdr:colOff>
      <xdr:row>75</xdr:row>
      <xdr:rowOff>14753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7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31280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54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75070</xdr:rowOff>
    </xdr:from>
    <xdr:to>
      <xdr:col>15</xdr:col>
      <xdr:colOff>101600</xdr:colOff>
      <xdr:row>75</xdr:row>
      <xdr:rowOff>5220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7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21747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53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98730</xdr:rowOff>
    </xdr:from>
    <xdr:to>
      <xdr:col>10</xdr:col>
      <xdr:colOff>165100</xdr:colOff>
      <xdr:row>75</xdr:row>
      <xdr:rowOff>28880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45407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147033</xdr:rowOff>
    </xdr:from>
    <xdr:to>
      <xdr:col>6</xdr:col>
      <xdr:colOff>38100</xdr:colOff>
      <xdr:row>75</xdr:row>
      <xdr:rowOff>77183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93710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15374</xdr:rowOff>
    </xdr:from>
    <xdr:to>
      <xdr:col>24</xdr:col>
      <xdr:colOff>63500</xdr:colOff>
      <xdr:row>95</xdr:row>
      <xdr:rowOff>70272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03124"/>
          <a:ext cx="838200" cy="5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70272</xdr:rowOff>
    </xdr:from>
    <xdr:to>
      <xdr:col>19</xdr:col>
      <xdr:colOff>177800</xdr:colOff>
      <xdr:row>95</xdr:row>
      <xdr:rowOff>105008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58022"/>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28263</xdr:rowOff>
    </xdr:from>
    <xdr:to>
      <xdr:col>15</xdr:col>
      <xdr:colOff>50800</xdr:colOff>
      <xdr:row>95</xdr:row>
      <xdr:rowOff>105008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16013"/>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28263</xdr:rowOff>
    </xdr:from>
    <xdr:to>
      <xdr:col>10</xdr:col>
      <xdr:colOff>114300</xdr:colOff>
      <xdr:row>96</xdr:row>
      <xdr:rowOff>112354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16013"/>
          <a:ext cx="889000" cy="2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136024</xdr:rowOff>
    </xdr:from>
    <xdr:to>
      <xdr:col>24</xdr:col>
      <xdr:colOff>114300</xdr:colOff>
      <xdr:row>95</xdr:row>
      <xdr:rowOff>66174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5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114451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3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19472</xdr:rowOff>
    </xdr:from>
    <xdr:to>
      <xdr:col>20</xdr:col>
      <xdr:colOff>38100</xdr:colOff>
      <xdr:row>95</xdr:row>
      <xdr:rowOff>121072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137599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8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54208</xdr:rowOff>
    </xdr:from>
    <xdr:to>
      <xdr:col>15</xdr:col>
      <xdr:colOff>101600</xdr:colOff>
      <xdr:row>95</xdr:row>
      <xdr:rowOff>155808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4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1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148913</xdr:rowOff>
    </xdr:from>
    <xdr:to>
      <xdr:col>10</xdr:col>
      <xdr:colOff>165100</xdr:colOff>
      <xdr:row>95</xdr:row>
      <xdr:rowOff>79063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6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95590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4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61554</xdr:rowOff>
    </xdr:from>
    <xdr:to>
      <xdr:col>6</xdr:col>
      <xdr:colOff>38100</xdr:colOff>
      <xdr:row>96</xdr:row>
      <xdr:rowOff>163154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8231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29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130183</xdr:rowOff>
    </xdr:from>
    <xdr:to>
      <xdr:col>55</xdr:col>
      <xdr:colOff>0</xdr:colOff>
      <xdr:row>36</xdr:row>
      <xdr:rowOff>144413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02383"/>
          <a:ext cx="8382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144413</xdr:rowOff>
    </xdr:from>
    <xdr:to>
      <xdr:col>50</xdr:col>
      <xdr:colOff>114300</xdr:colOff>
      <xdr:row>36</xdr:row>
      <xdr:rowOff>147655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6613"/>
          <a:ext cx="889000" cy="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147655</xdr:rowOff>
    </xdr:from>
    <xdr:to>
      <xdr:col>45</xdr:col>
      <xdr:colOff>177800</xdr:colOff>
      <xdr:row>36</xdr:row>
      <xdr:rowOff>164614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9855"/>
          <a:ext cx="889000" cy="1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120174</xdr:rowOff>
    </xdr:from>
    <xdr:to>
      <xdr:col>41</xdr:col>
      <xdr:colOff>50800</xdr:colOff>
      <xdr:row>36</xdr:row>
      <xdr:rowOff>164614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949474"/>
          <a:ext cx="889000" cy="38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79383</xdr:rowOff>
    </xdr:from>
    <xdr:to>
      <xdr:col>55</xdr:col>
      <xdr:colOff>50800</xdr:colOff>
      <xdr:row>37</xdr:row>
      <xdr:rowOff>9533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102260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0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93613</xdr:rowOff>
    </xdr:from>
    <xdr:to>
      <xdr:col>50</xdr:col>
      <xdr:colOff>165100</xdr:colOff>
      <xdr:row>37</xdr:row>
      <xdr:rowOff>23763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40290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96855</xdr:rowOff>
    </xdr:from>
    <xdr:to>
      <xdr:col>46</xdr:col>
      <xdr:colOff>38100</xdr:colOff>
      <xdr:row>37</xdr:row>
      <xdr:rowOff>27005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43532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113814</xdr:rowOff>
    </xdr:from>
    <xdr:to>
      <xdr:col>41</xdr:col>
      <xdr:colOff>101600</xdr:colOff>
      <xdr:row>37</xdr:row>
      <xdr:rowOff>43964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60491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69374</xdr:rowOff>
    </xdr:from>
    <xdr:to>
      <xdr:col>36</xdr:col>
      <xdr:colOff>165100</xdr:colOff>
      <xdr:row>34</xdr:row>
      <xdr:rowOff>170974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9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16051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67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126629</xdr:rowOff>
    </xdr:from>
    <xdr:to>
      <xdr:col>55</xdr:col>
      <xdr:colOff>0</xdr:colOff>
      <xdr:row>56</xdr:row>
      <xdr:rowOff>129276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27829"/>
          <a:ext cx="8382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100994</xdr:rowOff>
    </xdr:from>
    <xdr:to>
      <xdr:col>50</xdr:col>
      <xdr:colOff>114300</xdr:colOff>
      <xdr:row>56</xdr:row>
      <xdr:rowOff>129276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02194"/>
          <a:ext cx="889000" cy="2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100994</xdr:rowOff>
    </xdr:from>
    <xdr:to>
      <xdr:col>45</xdr:col>
      <xdr:colOff>177800</xdr:colOff>
      <xdr:row>57</xdr:row>
      <xdr:rowOff>54606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02194"/>
          <a:ext cx="889000" cy="12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9448</xdr:rowOff>
    </xdr:from>
    <xdr:to>
      <xdr:col>41</xdr:col>
      <xdr:colOff>50800</xdr:colOff>
      <xdr:row>57</xdr:row>
      <xdr:rowOff>54606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82098"/>
          <a:ext cx="889000" cy="4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75829</xdr:rowOff>
    </xdr:from>
    <xdr:to>
      <xdr:col>55</xdr:col>
      <xdr:colOff>50800</xdr:colOff>
      <xdr:row>57</xdr:row>
      <xdr:rowOff>5979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7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54256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5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78476</xdr:rowOff>
    </xdr:from>
    <xdr:to>
      <xdr:col>50</xdr:col>
      <xdr:colOff>165100</xdr:colOff>
      <xdr:row>57</xdr:row>
      <xdr:rowOff>8626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7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25153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5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50194</xdr:rowOff>
    </xdr:from>
    <xdr:to>
      <xdr:col>46</xdr:col>
      <xdr:colOff>38100</xdr:colOff>
      <xdr:row>56</xdr:row>
      <xdr:rowOff>151794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168321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2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3806</xdr:rowOff>
    </xdr:from>
    <xdr:to>
      <xdr:col>41</xdr:col>
      <xdr:colOff>101600</xdr:colOff>
      <xdr:row>57</xdr:row>
      <xdr:rowOff>105406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7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96533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130098</xdr:rowOff>
    </xdr:from>
    <xdr:to>
      <xdr:col>36</xdr:col>
      <xdr:colOff>165100</xdr:colOff>
      <xdr:row>57</xdr:row>
      <xdr:rowOff>60248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51375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17431</xdr:rowOff>
    </xdr:from>
    <xdr:to>
      <xdr:col>55</xdr:col>
      <xdr:colOff>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61981"/>
          <a:ext cx="838200" cy="8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9604</xdr:rowOff>
    </xdr:from>
    <xdr:to>
      <xdr:col>50</xdr:col>
      <xdr:colOff>114300</xdr:colOff>
      <xdr:row>79</xdr:row>
      <xdr:rowOff>98879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82704"/>
          <a:ext cx="889000" cy="26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9604</xdr:rowOff>
    </xdr:from>
    <xdr:to>
      <xdr:col>45</xdr:col>
      <xdr:colOff>177800</xdr:colOff>
      <xdr:row>78</xdr:row>
      <xdr:rowOff>134888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82704"/>
          <a:ext cx="889000" cy="12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63717</xdr:rowOff>
    </xdr:from>
    <xdr:to>
      <xdr:col>41</xdr:col>
      <xdr:colOff>50800</xdr:colOff>
      <xdr:row>78</xdr:row>
      <xdr:rowOff>134888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65367"/>
          <a:ext cx="889000" cy="24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138081</xdr:rowOff>
    </xdr:from>
    <xdr:to>
      <xdr:col>55</xdr:col>
      <xdr:colOff>50800</xdr:colOff>
      <xdr:row>79</xdr:row>
      <xdr:rowOff>68231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1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53008</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130254</xdr:rowOff>
    </xdr:from>
    <xdr:to>
      <xdr:col>46</xdr:col>
      <xdr:colOff>38100</xdr:colOff>
      <xdr:row>78</xdr:row>
      <xdr:rowOff>60404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76931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0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84088</xdr:rowOff>
    </xdr:from>
    <xdr:to>
      <xdr:col>41</xdr:col>
      <xdr:colOff>101600</xdr:colOff>
      <xdr:row>79</xdr:row>
      <xdr:rowOff>14238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5365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12917</xdr:rowOff>
    </xdr:from>
    <xdr:to>
      <xdr:col>36</xdr:col>
      <xdr:colOff>165100</xdr:colOff>
      <xdr:row>77</xdr:row>
      <xdr:rowOff>114517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1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131044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147010</xdr:rowOff>
    </xdr:from>
    <xdr:to>
      <xdr:col>55</xdr:col>
      <xdr:colOff>0</xdr:colOff>
      <xdr:row>96</xdr:row>
      <xdr:rowOff>108787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434760"/>
          <a:ext cx="838200" cy="13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147010</xdr:rowOff>
    </xdr:from>
    <xdr:to>
      <xdr:col>50</xdr:col>
      <xdr:colOff>114300</xdr:colOff>
      <xdr:row>96</xdr:row>
      <xdr:rowOff>73155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34760"/>
          <a:ext cx="889000" cy="9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73155</xdr:rowOff>
    </xdr:from>
    <xdr:to>
      <xdr:col>45</xdr:col>
      <xdr:colOff>177800</xdr:colOff>
      <xdr:row>96</xdr:row>
      <xdr:rowOff>137139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32355"/>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137139</xdr:rowOff>
    </xdr:from>
    <xdr:to>
      <xdr:col>41</xdr:col>
      <xdr:colOff>50800</xdr:colOff>
      <xdr:row>97</xdr:row>
      <xdr:rowOff>35933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96339"/>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57987</xdr:rowOff>
    </xdr:from>
    <xdr:to>
      <xdr:col>55</xdr:col>
      <xdr:colOff>50800</xdr:colOff>
      <xdr:row>96</xdr:row>
      <xdr:rowOff>159587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36414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9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96210</xdr:rowOff>
    </xdr:from>
    <xdr:to>
      <xdr:col>50</xdr:col>
      <xdr:colOff>165100</xdr:colOff>
      <xdr:row>96</xdr:row>
      <xdr:rowOff>26360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42887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22355</xdr:rowOff>
    </xdr:from>
    <xdr:to>
      <xdr:col>46</xdr:col>
      <xdr:colOff>38100</xdr:colOff>
      <xdr:row>96</xdr:row>
      <xdr:rowOff>123955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140482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5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86339</xdr:rowOff>
    </xdr:from>
    <xdr:to>
      <xdr:col>41</xdr:col>
      <xdr:colOff>101600</xdr:colOff>
      <xdr:row>97</xdr:row>
      <xdr:rowOff>16489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156583</xdr:rowOff>
    </xdr:from>
    <xdr:to>
      <xdr:col>36</xdr:col>
      <xdr:colOff>165100</xdr:colOff>
      <xdr:row>97</xdr:row>
      <xdr:rowOff>86733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77860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0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44206</xdr:rowOff>
    </xdr:from>
    <xdr:to>
      <xdr:col>85</xdr:col>
      <xdr:colOff>127000</xdr:colOff>
      <xdr:row>39</xdr:row>
      <xdr:rowOff>44225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30756"/>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44076</xdr:rowOff>
    </xdr:from>
    <xdr:to>
      <xdr:col>81</xdr:col>
      <xdr:colOff>50800</xdr:colOff>
      <xdr:row>39</xdr:row>
      <xdr:rowOff>44225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0626"/>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43901</xdr:rowOff>
    </xdr:from>
    <xdr:to>
      <xdr:col>76</xdr:col>
      <xdr:colOff>114300</xdr:colOff>
      <xdr:row>39</xdr:row>
      <xdr:rowOff>44076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0451"/>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43738</xdr:rowOff>
    </xdr:from>
    <xdr:to>
      <xdr:col>71</xdr:col>
      <xdr:colOff>177800</xdr:colOff>
      <xdr:row>39</xdr:row>
      <xdr:rowOff>43901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028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164856</xdr:rowOff>
    </xdr:from>
    <xdr:to>
      <xdr:col>85</xdr:col>
      <xdr:colOff>177800</xdr:colOff>
      <xdr:row>39</xdr:row>
      <xdr:rowOff>95006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164875</xdr:rowOff>
    </xdr:from>
    <xdr:to>
      <xdr:col>81</xdr:col>
      <xdr:colOff>101600</xdr:colOff>
      <xdr:row>39</xdr:row>
      <xdr:rowOff>95025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86152</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24333" y="6772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164726</xdr:rowOff>
    </xdr:from>
    <xdr:to>
      <xdr:col>76</xdr:col>
      <xdr:colOff>165100</xdr:colOff>
      <xdr:row>39</xdr:row>
      <xdr:rowOff>94876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86003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35333" y="6772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164551</xdr:rowOff>
    </xdr:from>
    <xdr:to>
      <xdr:col>72</xdr:col>
      <xdr:colOff>38100</xdr:colOff>
      <xdr:row>39</xdr:row>
      <xdr:rowOff>94701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85828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164388</xdr:rowOff>
    </xdr:from>
    <xdr:to>
      <xdr:col>67</xdr:col>
      <xdr:colOff>101600</xdr:colOff>
      <xdr:row>39</xdr:row>
      <xdr:rowOff>94538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85665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44584</xdr:rowOff>
    </xdr:from>
    <xdr:to>
      <xdr:col>85</xdr:col>
      <xdr:colOff>127000</xdr:colOff>
      <xdr:row>75</xdr:row>
      <xdr:rowOff>62881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903334"/>
          <a:ext cx="8382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44584</xdr:rowOff>
    </xdr:from>
    <xdr:to>
      <xdr:col>81</xdr:col>
      <xdr:colOff>50800</xdr:colOff>
      <xdr:row>75</xdr:row>
      <xdr:rowOff>66576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03334"/>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66576</xdr:rowOff>
    </xdr:from>
    <xdr:to>
      <xdr:col>76</xdr:col>
      <xdr:colOff>114300</xdr:colOff>
      <xdr:row>75</xdr:row>
      <xdr:rowOff>108775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25326"/>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108775</xdr:rowOff>
    </xdr:from>
    <xdr:to>
      <xdr:col>71</xdr:col>
      <xdr:colOff>177800</xdr:colOff>
      <xdr:row>75</xdr:row>
      <xdr:rowOff>150225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67525"/>
          <a:ext cx="889000" cy="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12081</xdr:rowOff>
    </xdr:from>
    <xdr:to>
      <xdr:col>85</xdr:col>
      <xdr:colOff>177800</xdr:colOff>
      <xdr:row>75</xdr:row>
      <xdr:rowOff>113681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34958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2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165234</xdr:rowOff>
    </xdr:from>
    <xdr:to>
      <xdr:col>81</xdr:col>
      <xdr:colOff>101600</xdr:colOff>
      <xdr:row>75</xdr:row>
      <xdr:rowOff>95384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111911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15776</xdr:rowOff>
    </xdr:from>
    <xdr:to>
      <xdr:col>76</xdr:col>
      <xdr:colOff>165100</xdr:colOff>
      <xdr:row>75</xdr:row>
      <xdr:rowOff>117376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7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133903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57975</xdr:rowOff>
    </xdr:from>
    <xdr:to>
      <xdr:col>72</xdr:col>
      <xdr:colOff>38100</xdr:colOff>
      <xdr:row>75</xdr:row>
      <xdr:rowOff>159575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4652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99425</xdr:rowOff>
    </xdr:from>
    <xdr:to>
      <xdr:col>67</xdr:col>
      <xdr:colOff>101600</xdr:colOff>
      <xdr:row>76</xdr:row>
      <xdr:rowOff>29575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5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46102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3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19503</xdr:rowOff>
    </xdr:from>
    <xdr:to>
      <xdr:col>85</xdr:col>
      <xdr:colOff>127000</xdr:colOff>
      <xdr:row>96</xdr:row>
      <xdr:rowOff>167878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78703"/>
          <a:ext cx="838200" cy="14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167878</xdr:rowOff>
    </xdr:from>
    <xdr:to>
      <xdr:col>81</xdr:col>
      <xdr:colOff>50800</xdr:colOff>
      <xdr:row>97</xdr:row>
      <xdr:rowOff>126175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27078"/>
          <a:ext cx="889000" cy="1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164953</xdr:rowOff>
    </xdr:from>
    <xdr:to>
      <xdr:col>76</xdr:col>
      <xdr:colOff>114300</xdr:colOff>
      <xdr:row>97</xdr:row>
      <xdr:rowOff>126175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24153"/>
          <a:ext cx="889000" cy="13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129391</xdr:rowOff>
    </xdr:from>
    <xdr:to>
      <xdr:col>71</xdr:col>
      <xdr:colOff>177800</xdr:colOff>
      <xdr:row>96</xdr:row>
      <xdr:rowOff>164953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588591"/>
          <a:ext cx="889000" cy="3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140153</xdr:rowOff>
    </xdr:from>
    <xdr:to>
      <xdr:col>85</xdr:col>
      <xdr:colOff>177800</xdr:colOff>
      <xdr:row>96</xdr:row>
      <xdr:rowOff>70303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163030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117078</xdr:rowOff>
    </xdr:from>
    <xdr:to>
      <xdr:col>81</xdr:col>
      <xdr:colOff>101600</xdr:colOff>
      <xdr:row>97</xdr:row>
      <xdr:rowOff>47228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5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63755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35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75375</xdr:rowOff>
    </xdr:from>
    <xdr:to>
      <xdr:col>76</xdr:col>
      <xdr:colOff>165100</xdr:colOff>
      <xdr:row>98</xdr:row>
      <xdr:rowOff>5525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168102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114153</xdr:rowOff>
    </xdr:from>
    <xdr:to>
      <xdr:col>72</xdr:col>
      <xdr:colOff>38100</xdr:colOff>
      <xdr:row>97</xdr:row>
      <xdr:rowOff>44303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60830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4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78591</xdr:rowOff>
    </xdr:from>
    <xdr:to>
      <xdr:col>67</xdr:col>
      <xdr:colOff>101600</xdr:colOff>
      <xdr:row>97</xdr:row>
      <xdr:rowOff>8741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3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25268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1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123992</xdr:rowOff>
    </xdr:from>
    <xdr:to>
      <xdr:col>116</xdr:col>
      <xdr:colOff>63500</xdr:colOff>
      <xdr:row>39</xdr:row>
      <xdr:rowOff>54350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39092"/>
          <a:ext cx="838200" cy="10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117183</xdr:rowOff>
    </xdr:from>
    <xdr:to>
      <xdr:col>111</xdr:col>
      <xdr:colOff>177800</xdr:colOff>
      <xdr:row>38</xdr:row>
      <xdr:rowOff>123992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3228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106586</xdr:rowOff>
    </xdr:from>
    <xdr:to>
      <xdr:col>107</xdr:col>
      <xdr:colOff>50800</xdr:colOff>
      <xdr:row>38</xdr:row>
      <xdr:rowOff>117183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21686"/>
          <a:ext cx="889000" cy="1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106586</xdr:rowOff>
    </xdr:from>
    <xdr:to>
      <xdr:col>102</xdr:col>
      <xdr:colOff>114300</xdr:colOff>
      <xdr:row>38</xdr:row>
      <xdr:rowOff>147913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621686"/>
          <a:ext cx="889000" cy="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3550</xdr:rowOff>
    </xdr:from>
    <xdr:to>
      <xdr:col>116</xdr:col>
      <xdr:colOff>114300</xdr:colOff>
      <xdr:row>39</xdr:row>
      <xdr:rowOff>105150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123578</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73192</xdr:rowOff>
    </xdr:from>
    <xdr:to>
      <xdr:col>112</xdr:col>
      <xdr:colOff>38100</xdr:colOff>
      <xdr:row>39</xdr:row>
      <xdr:rowOff>3342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8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19869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6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66383</xdr:rowOff>
    </xdr:from>
    <xdr:to>
      <xdr:col>107</xdr:col>
      <xdr:colOff>101600</xdr:colOff>
      <xdr:row>38</xdr:row>
      <xdr:rowOff>167983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5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13060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5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55786</xdr:rowOff>
    </xdr:from>
    <xdr:to>
      <xdr:col>102</xdr:col>
      <xdr:colOff>165100</xdr:colOff>
      <xdr:row>38</xdr:row>
      <xdr:rowOff>157386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2463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278111" y="63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97113</xdr:rowOff>
    </xdr:from>
    <xdr:to>
      <xdr:col>98</xdr:col>
      <xdr:colOff>38100</xdr:colOff>
      <xdr:row>39</xdr:row>
      <xdr:rowOff>27263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43790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38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140500</xdr:rowOff>
    </xdr:from>
    <xdr:to>
      <xdr:col>116</xdr:col>
      <xdr:colOff>63500</xdr:colOff>
      <xdr:row>57</xdr:row>
      <xdr:rowOff>141186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1315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140500</xdr:rowOff>
    </xdr:from>
    <xdr:to>
      <xdr:col>111</xdr:col>
      <xdr:colOff>177800</xdr:colOff>
      <xdr:row>57</xdr:row>
      <xdr:rowOff>148272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913150"/>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144215</xdr:rowOff>
    </xdr:from>
    <xdr:to>
      <xdr:col>107</xdr:col>
      <xdr:colOff>50800</xdr:colOff>
      <xdr:row>57</xdr:row>
      <xdr:rowOff>148272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16865"/>
          <a:ext cx="8890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144215</xdr:rowOff>
    </xdr:from>
    <xdr:to>
      <xdr:col>102</xdr:col>
      <xdr:colOff>114300</xdr:colOff>
      <xdr:row>57</xdr:row>
      <xdr:rowOff>144215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16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90386</xdr:rowOff>
    </xdr:from>
    <xdr:to>
      <xdr:col>116</xdr:col>
      <xdr:colOff>114300</xdr:colOff>
      <xdr:row>58</xdr:row>
      <xdr:rowOff>20536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6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17435</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89700</xdr:rowOff>
    </xdr:from>
    <xdr:to>
      <xdr:col>112</xdr:col>
      <xdr:colOff>38100</xdr:colOff>
      <xdr:row>58</xdr:row>
      <xdr:rowOff>19850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10977</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55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97472</xdr:rowOff>
    </xdr:from>
    <xdr:to>
      <xdr:col>107</xdr:col>
      <xdr:colOff>101600</xdr:colOff>
      <xdr:row>58</xdr:row>
      <xdr:rowOff>27622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18749</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62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93415</xdr:rowOff>
    </xdr:from>
    <xdr:to>
      <xdr:col>102</xdr:col>
      <xdr:colOff>165100</xdr:colOff>
      <xdr:row>58</xdr:row>
      <xdr:rowOff>23565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14692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93415</xdr:rowOff>
    </xdr:from>
    <xdr:to>
      <xdr:col>98</xdr:col>
      <xdr:colOff>38100</xdr:colOff>
      <xdr:row>58</xdr:row>
      <xdr:rowOff>23565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14692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144043</xdr:rowOff>
    </xdr:from>
    <xdr:to>
      <xdr:col>116</xdr:col>
      <xdr:colOff>63500</xdr:colOff>
      <xdr:row>74</xdr:row>
      <xdr:rowOff>21788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659893"/>
          <a:ext cx="838200" cy="4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144043</xdr:rowOff>
    </xdr:from>
    <xdr:to>
      <xdr:col>111</xdr:col>
      <xdr:colOff>177800</xdr:colOff>
      <xdr:row>74</xdr:row>
      <xdr:rowOff>48580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659893"/>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48580</xdr:rowOff>
    </xdr:from>
    <xdr:to>
      <xdr:col>107</xdr:col>
      <xdr:colOff>50800</xdr:colOff>
      <xdr:row>74</xdr:row>
      <xdr:rowOff>122898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35880"/>
          <a:ext cx="889000" cy="7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122898</xdr:rowOff>
    </xdr:from>
    <xdr:to>
      <xdr:col>102</xdr:col>
      <xdr:colOff>114300</xdr:colOff>
      <xdr:row>75</xdr:row>
      <xdr:rowOff>5100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10198"/>
          <a:ext cx="889000" cy="5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142438</xdr:rowOff>
    </xdr:from>
    <xdr:to>
      <xdr:col>116</xdr:col>
      <xdr:colOff>114300</xdr:colOff>
      <xdr:row>74</xdr:row>
      <xdr:rowOff>72588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165315</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0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93243</xdr:rowOff>
    </xdr:from>
    <xdr:to>
      <xdr:col>112</xdr:col>
      <xdr:colOff>38100</xdr:colOff>
      <xdr:row>74</xdr:row>
      <xdr:rowOff>23393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0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39920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8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169230</xdr:rowOff>
    </xdr:from>
    <xdr:to>
      <xdr:col>107</xdr:col>
      <xdr:colOff>101600</xdr:colOff>
      <xdr:row>74</xdr:row>
      <xdr:rowOff>99380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68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115907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72098</xdr:rowOff>
    </xdr:from>
    <xdr:to>
      <xdr:col>102</xdr:col>
      <xdr:colOff>165100</xdr:colOff>
      <xdr:row>75</xdr:row>
      <xdr:rowOff>2248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164825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125750</xdr:rowOff>
    </xdr:from>
    <xdr:to>
      <xdr:col>98</xdr:col>
      <xdr:colOff>38100</xdr:colOff>
      <xdr:row>75</xdr:row>
      <xdr:rowOff>55900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47027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779,544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38,532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円の増となっている。（前年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741,012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142,253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全国平均、県平均と比較して、継続的にコストが高い状況となっている。これは、町立有床診療所が「一般行政目的上運営している診療所」と位置付けられ、当該会計が普通会計に含まれていることなど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114,982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円となっており、類似団体内平均、全国平均、県平均と比較して、継続的にコストが高い状況となっている。これは、ふるさと納税返礼品に係る報償費や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対策費としての経費を要することが主な要因である。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112,498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円となっており、類似団体内平均、全国平均、県平均と比較して、継続的にコストが高い状況となっている。これは、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衛生処理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組合や広域消防組合など一部事務組合等に対する負担金、企業会計への負担金等の経費を要することが主な要因である。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・積立金は住民一人あたり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70,774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内平均、全国平均、県平均と比較して、コストが高い状況となっている。これは、ふるさと納税を一旦、ふるさと雫石応援基金に積み立てして運用していること、また、後年度の普通建設事業に備え、公共施設等整備基金に計画的に積み立てしたことが主な要因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岩手県雫石町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14,995
14,940
608.82
12,119,431
11,689,265
391,717
6,500,578
8,361,406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10769</xdr:rowOff>
    </xdr:from>
    <xdr:to>
      <xdr:col>24</xdr:col>
      <xdr:colOff>63500</xdr:colOff>
      <xdr:row>32</xdr:row>
      <xdr:rowOff>48032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497169"/>
          <a:ext cx="8382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10769</xdr:rowOff>
    </xdr:from>
    <xdr:to>
      <xdr:col>19</xdr:col>
      <xdr:colOff>177800</xdr:colOff>
      <xdr:row>32</xdr:row>
      <xdr:rowOff>113868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97169"/>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113868</xdr:rowOff>
    </xdr:from>
    <xdr:to>
      <xdr:col>15</xdr:col>
      <xdr:colOff>50800</xdr:colOff>
      <xdr:row>33</xdr:row>
      <xdr:rowOff>10769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00268"/>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165303</xdr:rowOff>
    </xdr:from>
    <xdr:to>
      <xdr:col>10</xdr:col>
      <xdr:colOff>114300</xdr:colOff>
      <xdr:row>33</xdr:row>
      <xdr:rowOff>10769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1703"/>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168682</xdr:rowOff>
    </xdr:from>
    <xdr:to>
      <xdr:col>24</xdr:col>
      <xdr:colOff>114300</xdr:colOff>
      <xdr:row>32</xdr:row>
      <xdr:rowOff>98832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20109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3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131419</xdr:rowOff>
    </xdr:from>
    <xdr:to>
      <xdr:col>20</xdr:col>
      <xdr:colOff>38100</xdr:colOff>
      <xdr:row>32</xdr:row>
      <xdr:rowOff>61569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78096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63068</xdr:rowOff>
    </xdr:from>
    <xdr:to>
      <xdr:col>15</xdr:col>
      <xdr:colOff>101600</xdr:colOff>
      <xdr:row>32</xdr:row>
      <xdr:rowOff>164668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4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9745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131419</xdr:rowOff>
    </xdr:from>
    <xdr:to>
      <xdr:col>10</xdr:col>
      <xdr:colOff>165100</xdr:colOff>
      <xdr:row>33</xdr:row>
      <xdr:rowOff>61569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78096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9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114503</xdr:rowOff>
    </xdr:from>
    <xdr:to>
      <xdr:col>6</xdr:col>
      <xdr:colOff>38100</xdr:colOff>
      <xdr:row>33</xdr:row>
      <xdr:rowOff>44653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61180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7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121134</xdr:rowOff>
    </xdr:from>
    <xdr:to>
      <xdr:col>24</xdr:col>
      <xdr:colOff>63500</xdr:colOff>
      <xdr:row>56</xdr:row>
      <xdr:rowOff>36491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50884"/>
          <a:ext cx="838200" cy="8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36491</xdr:rowOff>
    </xdr:from>
    <xdr:to>
      <xdr:col>19</xdr:col>
      <xdr:colOff>177800</xdr:colOff>
      <xdr:row>56</xdr:row>
      <xdr:rowOff>116642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37691"/>
          <a:ext cx="889000" cy="8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74461</xdr:rowOff>
    </xdr:from>
    <xdr:to>
      <xdr:col>15</xdr:col>
      <xdr:colOff>50800</xdr:colOff>
      <xdr:row>56</xdr:row>
      <xdr:rowOff>116642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5661"/>
          <a:ext cx="889000" cy="4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5931</xdr:rowOff>
    </xdr:from>
    <xdr:to>
      <xdr:col>10</xdr:col>
      <xdr:colOff>114300</xdr:colOff>
      <xdr:row>56</xdr:row>
      <xdr:rowOff>74461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64231"/>
          <a:ext cx="889000" cy="4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70334</xdr:rowOff>
    </xdr:from>
    <xdr:to>
      <xdr:col>24</xdr:col>
      <xdr:colOff>114300</xdr:colOff>
      <xdr:row>56</xdr:row>
      <xdr:rowOff>484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93211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5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157141</xdr:rowOff>
    </xdr:from>
    <xdr:to>
      <xdr:col>20</xdr:col>
      <xdr:colOff>38100</xdr:colOff>
      <xdr:row>56</xdr:row>
      <xdr:rowOff>87291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103818</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6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65842</xdr:rowOff>
    </xdr:from>
    <xdr:to>
      <xdr:col>15</xdr:col>
      <xdr:colOff>101600</xdr:colOff>
      <xdr:row>56</xdr:row>
      <xdr:rowOff>167442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6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158569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23661</xdr:rowOff>
    </xdr:from>
    <xdr:to>
      <xdr:col>10</xdr:col>
      <xdr:colOff>165100</xdr:colOff>
      <xdr:row>56</xdr:row>
      <xdr:rowOff>125261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141788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0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126581</xdr:rowOff>
    </xdr:from>
    <xdr:to>
      <xdr:col>6</xdr:col>
      <xdr:colOff>38100</xdr:colOff>
      <xdr:row>54</xdr:row>
      <xdr:rowOff>56731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73258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8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69700</xdr:rowOff>
    </xdr:from>
    <xdr:to>
      <xdr:col>24</xdr:col>
      <xdr:colOff>63500</xdr:colOff>
      <xdr:row>77</xdr:row>
      <xdr:rowOff>88776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71350"/>
          <a:ext cx="838200" cy="1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88776</xdr:rowOff>
    </xdr:from>
    <xdr:to>
      <xdr:col>19</xdr:col>
      <xdr:colOff>177800</xdr:colOff>
      <xdr:row>77</xdr:row>
      <xdr:rowOff>112427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90426"/>
          <a:ext cx="889000" cy="2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80074</xdr:rowOff>
    </xdr:from>
    <xdr:to>
      <xdr:col>15</xdr:col>
      <xdr:colOff>50800</xdr:colOff>
      <xdr:row>77</xdr:row>
      <xdr:rowOff>112427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81724"/>
          <a:ext cx="889000" cy="3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80074</xdr:rowOff>
    </xdr:from>
    <xdr:to>
      <xdr:col>10</xdr:col>
      <xdr:colOff>114300</xdr:colOff>
      <xdr:row>78</xdr:row>
      <xdr:rowOff>23837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1724"/>
          <a:ext cx="889000" cy="11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18900</xdr:rowOff>
    </xdr:from>
    <xdr:to>
      <xdr:col>24</xdr:col>
      <xdr:colOff>114300</xdr:colOff>
      <xdr:row>77</xdr:row>
      <xdr:rowOff>120500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2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168777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37976</xdr:rowOff>
    </xdr:from>
    <xdr:to>
      <xdr:col>20</xdr:col>
      <xdr:colOff>38100</xdr:colOff>
      <xdr:row>77</xdr:row>
      <xdr:rowOff>139576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130703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3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61627</xdr:rowOff>
    </xdr:from>
    <xdr:to>
      <xdr:col>15</xdr:col>
      <xdr:colOff>101600</xdr:colOff>
      <xdr:row>77</xdr:row>
      <xdr:rowOff>163227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8304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29274</xdr:rowOff>
    </xdr:from>
    <xdr:to>
      <xdr:col>10</xdr:col>
      <xdr:colOff>165100</xdr:colOff>
      <xdr:row>77</xdr:row>
      <xdr:rowOff>130874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147401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144487</xdr:rowOff>
    </xdr:from>
    <xdr:to>
      <xdr:col>6</xdr:col>
      <xdr:colOff>38100</xdr:colOff>
      <xdr:row>78</xdr:row>
      <xdr:rowOff>74637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65764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109404</xdr:rowOff>
    </xdr:from>
    <xdr:to>
      <xdr:col>24</xdr:col>
      <xdr:colOff>63500</xdr:colOff>
      <xdr:row>98</xdr:row>
      <xdr:rowOff>113078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11504"/>
          <a:ext cx="838200" cy="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113078</xdr:rowOff>
    </xdr:from>
    <xdr:to>
      <xdr:col>19</xdr:col>
      <xdr:colOff>177800</xdr:colOff>
      <xdr:row>98</xdr:row>
      <xdr:rowOff>115323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15178"/>
          <a:ext cx="889000" cy="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115323</xdr:rowOff>
    </xdr:from>
    <xdr:to>
      <xdr:col>15</xdr:col>
      <xdr:colOff>50800</xdr:colOff>
      <xdr:row>98</xdr:row>
      <xdr:rowOff>120380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17423"/>
          <a:ext cx="889000" cy="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120380</xdr:rowOff>
    </xdr:from>
    <xdr:to>
      <xdr:col>10</xdr:col>
      <xdr:colOff>114300</xdr:colOff>
      <xdr:row>98</xdr:row>
      <xdr:rowOff>124574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2480"/>
          <a:ext cx="889000" cy="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58604</xdr:rowOff>
    </xdr:from>
    <xdr:to>
      <xdr:col>24</xdr:col>
      <xdr:colOff>114300</xdr:colOff>
      <xdr:row>98</xdr:row>
      <xdr:rowOff>160204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17981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62278</xdr:rowOff>
    </xdr:from>
    <xdr:to>
      <xdr:col>20</xdr:col>
      <xdr:colOff>38100</xdr:colOff>
      <xdr:row>98</xdr:row>
      <xdr:rowOff>163878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8955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64523</xdr:rowOff>
    </xdr:from>
    <xdr:to>
      <xdr:col>15</xdr:col>
      <xdr:colOff>101600</xdr:colOff>
      <xdr:row>98</xdr:row>
      <xdr:rowOff>166123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69580</xdr:rowOff>
    </xdr:from>
    <xdr:to>
      <xdr:col>10</xdr:col>
      <xdr:colOff>165100</xdr:colOff>
      <xdr:row>98</xdr:row>
      <xdr:rowOff>171180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16257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73774</xdr:rowOff>
    </xdr:from>
    <xdr:to>
      <xdr:col>6</xdr:col>
      <xdr:colOff>38100</xdr:colOff>
      <xdr:row>99</xdr:row>
      <xdr:rowOff>3924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20451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5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73079</xdr:rowOff>
    </xdr:from>
    <xdr:to>
      <xdr:col>55</xdr:col>
      <xdr:colOff>0</xdr:colOff>
      <xdr:row>37</xdr:row>
      <xdr:rowOff>100185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16729"/>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100185</xdr:rowOff>
    </xdr:from>
    <xdr:to>
      <xdr:col>50</xdr:col>
      <xdr:colOff>114300</xdr:colOff>
      <xdr:row>37</xdr:row>
      <xdr:rowOff>157008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43835"/>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122065</xdr:rowOff>
    </xdr:from>
    <xdr:to>
      <xdr:col>45</xdr:col>
      <xdr:colOff>177800</xdr:colOff>
      <xdr:row>37</xdr:row>
      <xdr:rowOff>157008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65715"/>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122065</xdr:rowOff>
    </xdr:from>
    <xdr:to>
      <xdr:col>41</xdr:col>
      <xdr:colOff>50800</xdr:colOff>
      <xdr:row>37</xdr:row>
      <xdr:rowOff>144272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65715"/>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22279</xdr:rowOff>
    </xdr:from>
    <xdr:to>
      <xdr:col>55</xdr:col>
      <xdr:colOff>50800</xdr:colOff>
      <xdr:row>37</xdr:row>
      <xdr:rowOff>123879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6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45156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1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49385</xdr:rowOff>
    </xdr:from>
    <xdr:to>
      <xdr:col>50</xdr:col>
      <xdr:colOff>165100</xdr:colOff>
      <xdr:row>37</xdr:row>
      <xdr:rowOff>150985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9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167512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106208</xdr:rowOff>
    </xdr:from>
    <xdr:to>
      <xdr:col>46</xdr:col>
      <xdr:colOff>38100</xdr:colOff>
      <xdr:row>38</xdr:row>
      <xdr:rowOff>36358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52885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2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71265</xdr:rowOff>
    </xdr:from>
    <xdr:to>
      <xdr:col>41</xdr:col>
      <xdr:colOff>101600</xdr:colOff>
      <xdr:row>38</xdr:row>
      <xdr:rowOff>1415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17942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93472</xdr:rowOff>
    </xdr:from>
    <xdr:to>
      <xdr:col>36</xdr:col>
      <xdr:colOff>165100</xdr:colOff>
      <xdr:row>38</xdr:row>
      <xdr:rowOff>23622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40149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138830</xdr:rowOff>
    </xdr:from>
    <xdr:to>
      <xdr:col>55</xdr:col>
      <xdr:colOff>0</xdr:colOff>
      <xdr:row>55</xdr:row>
      <xdr:rowOff>146808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97130"/>
          <a:ext cx="838200" cy="17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146808</xdr:rowOff>
    </xdr:from>
    <xdr:to>
      <xdr:col>50</xdr:col>
      <xdr:colOff>114300</xdr:colOff>
      <xdr:row>55</xdr:row>
      <xdr:rowOff>165423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576558"/>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165423</xdr:rowOff>
    </xdr:from>
    <xdr:to>
      <xdr:col>45</xdr:col>
      <xdr:colOff>177800</xdr:colOff>
      <xdr:row>56</xdr:row>
      <xdr:rowOff>150999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595173"/>
          <a:ext cx="889000" cy="15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147124</xdr:rowOff>
    </xdr:from>
    <xdr:to>
      <xdr:col>41</xdr:col>
      <xdr:colOff>50800</xdr:colOff>
      <xdr:row>56</xdr:row>
      <xdr:rowOff>150999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748324"/>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88030</xdr:rowOff>
    </xdr:from>
    <xdr:to>
      <xdr:col>55</xdr:col>
      <xdr:colOff>50800</xdr:colOff>
      <xdr:row>55</xdr:row>
      <xdr:rowOff>18180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110907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9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96008</xdr:rowOff>
    </xdr:from>
    <xdr:to>
      <xdr:col>50</xdr:col>
      <xdr:colOff>165100</xdr:colOff>
      <xdr:row>56</xdr:row>
      <xdr:rowOff>26158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2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42685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0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114623</xdr:rowOff>
    </xdr:from>
    <xdr:to>
      <xdr:col>46</xdr:col>
      <xdr:colOff>38100</xdr:colOff>
      <xdr:row>56</xdr:row>
      <xdr:rowOff>44773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61300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100199</xdr:rowOff>
    </xdr:from>
    <xdr:to>
      <xdr:col>41</xdr:col>
      <xdr:colOff>101600</xdr:colOff>
      <xdr:row>57</xdr:row>
      <xdr:rowOff>30349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0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46876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7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96324</xdr:rowOff>
    </xdr:from>
    <xdr:to>
      <xdr:col>36</xdr:col>
      <xdr:colOff>165100</xdr:colOff>
      <xdr:row>57</xdr:row>
      <xdr:rowOff>26474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43001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7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155327</xdr:rowOff>
    </xdr:from>
    <xdr:to>
      <xdr:col>55</xdr:col>
      <xdr:colOff>0</xdr:colOff>
      <xdr:row>76</xdr:row>
      <xdr:rowOff>157057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85527"/>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59804</xdr:rowOff>
    </xdr:from>
    <xdr:to>
      <xdr:col>50</xdr:col>
      <xdr:colOff>114300</xdr:colOff>
      <xdr:row>76</xdr:row>
      <xdr:rowOff>157057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90004"/>
          <a:ext cx="889000" cy="9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59804</xdr:rowOff>
    </xdr:from>
    <xdr:to>
      <xdr:col>45</xdr:col>
      <xdr:colOff>177800</xdr:colOff>
      <xdr:row>76</xdr:row>
      <xdr:rowOff>144452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90004"/>
          <a:ext cx="889000" cy="8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144452</xdr:rowOff>
    </xdr:from>
    <xdr:to>
      <xdr:col>41</xdr:col>
      <xdr:colOff>50800</xdr:colOff>
      <xdr:row>76</xdr:row>
      <xdr:rowOff>145414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174652"/>
          <a:ext cx="889000" cy="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104527</xdr:rowOff>
    </xdr:from>
    <xdr:to>
      <xdr:col>55</xdr:col>
      <xdr:colOff>50800</xdr:colOff>
      <xdr:row>77</xdr:row>
      <xdr:rowOff>34677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3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127404</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106257</xdr:rowOff>
    </xdr:from>
    <xdr:to>
      <xdr:col>50</xdr:col>
      <xdr:colOff>165100</xdr:colOff>
      <xdr:row>77</xdr:row>
      <xdr:rowOff>36407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3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52934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1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9004</xdr:rowOff>
    </xdr:from>
    <xdr:to>
      <xdr:col>46</xdr:col>
      <xdr:colOff>38100</xdr:colOff>
      <xdr:row>76</xdr:row>
      <xdr:rowOff>110604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127131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1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93652</xdr:rowOff>
    </xdr:from>
    <xdr:to>
      <xdr:col>41</xdr:col>
      <xdr:colOff>101600</xdr:colOff>
      <xdr:row>77</xdr:row>
      <xdr:rowOff>23802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1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40329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9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94614</xdr:rowOff>
    </xdr:from>
    <xdr:to>
      <xdr:col>36</xdr:col>
      <xdr:colOff>165100</xdr:colOff>
      <xdr:row>77</xdr:row>
      <xdr:rowOff>24764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41292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0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37233</xdr:rowOff>
    </xdr:from>
    <xdr:to>
      <xdr:col>55</xdr:col>
      <xdr:colOff>0</xdr:colOff>
      <xdr:row>95</xdr:row>
      <xdr:rowOff>32389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153533"/>
          <a:ext cx="838200" cy="16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37233</xdr:rowOff>
    </xdr:from>
    <xdr:to>
      <xdr:col>50</xdr:col>
      <xdr:colOff>114300</xdr:colOff>
      <xdr:row>94</xdr:row>
      <xdr:rowOff>166523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153533"/>
          <a:ext cx="889000" cy="1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107065</xdr:rowOff>
    </xdr:from>
    <xdr:to>
      <xdr:col>45</xdr:col>
      <xdr:colOff>177800</xdr:colOff>
      <xdr:row>94</xdr:row>
      <xdr:rowOff>166523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223365"/>
          <a:ext cx="889000" cy="5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107065</xdr:rowOff>
    </xdr:from>
    <xdr:to>
      <xdr:col>41</xdr:col>
      <xdr:colOff>50800</xdr:colOff>
      <xdr:row>95</xdr:row>
      <xdr:rowOff>133713</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23365"/>
          <a:ext cx="889000" cy="19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153039</xdr:rowOff>
    </xdr:from>
    <xdr:to>
      <xdr:col>55</xdr:col>
      <xdr:colOff>50800</xdr:colOff>
      <xdr:row>95</xdr:row>
      <xdr:rowOff>83189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4466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157883</xdr:rowOff>
    </xdr:from>
    <xdr:to>
      <xdr:col>50</xdr:col>
      <xdr:colOff>165100</xdr:colOff>
      <xdr:row>94</xdr:row>
      <xdr:rowOff>88033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0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104560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8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115723</xdr:rowOff>
    </xdr:from>
    <xdr:to>
      <xdr:col>46</xdr:col>
      <xdr:colOff>38100</xdr:colOff>
      <xdr:row>95</xdr:row>
      <xdr:rowOff>45873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62400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56265</xdr:rowOff>
    </xdr:from>
    <xdr:to>
      <xdr:col>41</xdr:col>
      <xdr:colOff>101600</xdr:colOff>
      <xdr:row>94</xdr:row>
      <xdr:rowOff>157865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1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2942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4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82913</xdr:rowOff>
    </xdr:from>
    <xdr:to>
      <xdr:col>36</xdr:col>
      <xdr:colOff>165100</xdr:colOff>
      <xdr:row>96</xdr:row>
      <xdr:rowOff>13063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7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6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170512</xdr:rowOff>
    </xdr:from>
    <xdr:to>
      <xdr:col>85</xdr:col>
      <xdr:colOff>127000</xdr:colOff>
      <xdr:row>37</xdr:row>
      <xdr:rowOff>35001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42712"/>
          <a:ext cx="838200" cy="3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35001</xdr:rowOff>
    </xdr:from>
    <xdr:to>
      <xdr:col>81</xdr:col>
      <xdr:colOff>50800</xdr:colOff>
      <xdr:row>37</xdr:row>
      <xdr:rowOff>48554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78651"/>
          <a:ext cx="889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2295</xdr:rowOff>
    </xdr:from>
    <xdr:to>
      <xdr:col>76</xdr:col>
      <xdr:colOff>114300</xdr:colOff>
      <xdr:row>37</xdr:row>
      <xdr:rowOff>48554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45945"/>
          <a:ext cx="8890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148877</xdr:rowOff>
    </xdr:from>
    <xdr:to>
      <xdr:col>71</xdr:col>
      <xdr:colOff>177800</xdr:colOff>
      <xdr:row>37</xdr:row>
      <xdr:rowOff>2295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149627"/>
          <a:ext cx="889000" cy="19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119712</xdr:rowOff>
    </xdr:from>
    <xdr:to>
      <xdr:col>85</xdr:col>
      <xdr:colOff>177800</xdr:colOff>
      <xdr:row>37</xdr:row>
      <xdr:rowOff>49862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142589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4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155651</xdr:rowOff>
    </xdr:from>
    <xdr:to>
      <xdr:col>81</xdr:col>
      <xdr:colOff>101600</xdr:colOff>
      <xdr:row>37</xdr:row>
      <xdr:rowOff>85801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102328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1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169204</xdr:rowOff>
    </xdr:from>
    <xdr:to>
      <xdr:col>76</xdr:col>
      <xdr:colOff>165100</xdr:colOff>
      <xdr:row>37</xdr:row>
      <xdr:rowOff>99354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115881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1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122945</xdr:rowOff>
    </xdr:from>
    <xdr:to>
      <xdr:col>72</xdr:col>
      <xdr:colOff>38100</xdr:colOff>
      <xdr:row>37</xdr:row>
      <xdr:rowOff>53095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69622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98077</xdr:rowOff>
    </xdr:from>
    <xdr:to>
      <xdr:col>67</xdr:col>
      <xdr:colOff>101600</xdr:colOff>
      <xdr:row>36</xdr:row>
      <xdr:rowOff>28227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0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44754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87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65089</xdr:rowOff>
    </xdr:from>
    <xdr:to>
      <xdr:col>85</xdr:col>
      <xdr:colOff>127000</xdr:colOff>
      <xdr:row>56</xdr:row>
      <xdr:rowOff>135193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6289"/>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125668</xdr:rowOff>
    </xdr:from>
    <xdr:to>
      <xdr:col>81</xdr:col>
      <xdr:colOff>50800</xdr:colOff>
      <xdr:row>56</xdr:row>
      <xdr:rowOff>135193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555418"/>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125668</xdr:rowOff>
    </xdr:from>
    <xdr:to>
      <xdr:col>76</xdr:col>
      <xdr:colOff>114300</xdr:colOff>
      <xdr:row>57</xdr:row>
      <xdr:rowOff>87590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555418"/>
          <a:ext cx="889000" cy="30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134345</xdr:rowOff>
    </xdr:from>
    <xdr:to>
      <xdr:col>71</xdr:col>
      <xdr:colOff>177800</xdr:colOff>
      <xdr:row>57</xdr:row>
      <xdr:rowOff>87590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735545"/>
          <a:ext cx="889000" cy="1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14289</xdr:rowOff>
    </xdr:from>
    <xdr:to>
      <xdr:col>85</xdr:col>
      <xdr:colOff>177800</xdr:colOff>
      <xdr:row>56</xdr:row>
      <xdr:rowOff>115889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37166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84393</xdr:rowOff>
    </xdr:from>
    <xdr:to>
      <xdr:col>81</xdr:col>
      <xdr:colOff>101600</xdr:colOff>
      <xdr:row>57</xdr:row>
      <xdr:rowOff>14543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68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31070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6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74868</xdr:rowOff>
    </xdr:from>
    <xdr:to>
      <xdr:col>76</xdr:col>
      <xdr:colOff>165100</xdr:colOff>
      <xdr:row>56</xdr:row>
      <xdr:rowOff>5018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0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21545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27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36790</xdr:rowOff>
    </xdr:from>
    <xdr:to>
      <xdr:col>72</xdr:col>
      <xdr:colOff>38100</xdr:colOff>
      <xdr:row>57</xdr:row>
      <xdr:rowOff>138390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129517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0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83545</xdr:rowOff>
    </xdr:from>
    <xdr:to>
      <xdr:col>67</xdr:col>
      <xdr:colOff>101600</xdr:colOff>
      <xdr:row>57</xdr:row>
      <xdr:rowOff>13695</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30222</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45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44207</xdr:rowOff>
    </xdr:from>
    <xdr:to>
      <xdr:col>85</xdr:col>
      <xdr:colOff>127000</xdr:colOff>
      <xdr:row>79</xdr:row>
      <xdr:rowOff>44225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8757"/>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44076</xdr:rowOff>
    </xdr:from>
    <xdr:to>
      <xdr:col>81</xdr:col>
      <xdr:colOff>50800</xdr:colOff>
      <xdr:row>79</xdr:row>
      <xdr:rowOff>44225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8626"/>
          <a:ext cx="88900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43901</xdr:rowOff>
    </xdr:from>
    <xdr:to>
      <xdr:col>76</xdr:col>
      <xdr:colOff>114300</xdr:colOff>
      <xdr:row>79</xdr:row>
      <xdr:rowOff>44076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8451"/>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43737</xdr:rowOff>
    </xdr:from>
    <xdr:to>
      <xdr:col>71</xdr:col>
      <xdr:colOff>177800</xdr:colOff>
      <xdr:row>79</xdr:row>
      <xdr:rowOff>43901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8287"/>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164857</xdr:rowOff>
    </xdr:from>
    <xdr:to>
      <xdr:col>85</xdr:col>
      <xdr:colOff>177800</xdr:colOff>
      <xdr:row>79</xdr:row>
      <xdr:rowOff>95007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104247</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164875</xdr:rowOff>
    </xdr:from>
    <xdr:to>
      <xdr:col>81</xdr:col>
      <xdr:colOff>101600</xdr:colOff>
      <xdr:row>79</xdr:row>
      <xdr:rowOff>95025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86152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30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164726</xdr:rowOff>
    </xdr:from>
    <xdr:to>
      <xdr:col>76</xdr:col>
      <xdr:colOff>165100</xdr:colOff>
      <xdr:row>79</xdr:row>
      <xdr:rowOff>94876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86003</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164551</xdr:rowOff>
    </xdr:from>
    <xdr:to>
      <xdr:col>72</xdr:col>
      <xdr:colOff>38100</xdr:colOff>
      <xdr:row>79</xdr:row>
      <xdr:rowOff>94701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85828</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30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164387</xdr:rowOff>
    </xdr:from>
    <xdr:to>
      <xdr:col>67</xdr:col>
      <xdr:colOff>101600</xdr:colOff>
      <xdr:row>79</xdr:row>
      <xdr:rowOff>94537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85664</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44585</xdr:rowOff>
    </xdr:from>
    <xdr:to>
      <xdr:col>85</xdr:col>
      <xdr:colOff>127000</xdr:colOff>
      <xdr:row>95</xdr:row>
      <xdr:rowOff>62881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332335"/>
          <a:ext cx="838200" cy="1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44585</xdr:rowOff>
    </xdr:from>
    <xdr:to>
      <xdr:col>81</xdr:col>
      <xdr:colOff>50800</xdr:colOff>
      <xdr:row>95</xdr:row>
      <xdr:rowOff>66576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332335"/>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66576</xdr:rowOff>
    </xdr:from>
    <xdr:to>
      <xdr:col>76</xdr:col>
      <xdr:colOff>114300</xdr:colOff>
      <xdr:row>95</xdr:row>
      <xdr:rowOff>108775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54326"/>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108775</xdr:rowOff>
    </xdr:from>
    <xdr:to>
      <xdr:col>71</xdr:col>
      <xdr:colOff>177800</xdr:colOff>
      <xdr:row>95</xdr:row>
      <xdr:rowOff>150225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96525"/>
          <a:ext cx="889000" cy="4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12081</xdr:rowOff>
    </xdr:from>
    <xdr:to>
      <xdr:col>85</xdr:col>
      <xdr:colOff>177800</xdr:colOff>
      <xdr:row>95</xdr:row>
      <xdr:rowOff>113681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29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34958</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5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165235</xdr:rowOff>
    </xdr:from>
    <xdr:to>
      <xdr:col>81</xdr:col>
      <xdr:colOff>101600</xdr:colOff>
      <xdr:row>95</xdr:row>
      <xdr:rowOff>95385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111912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05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15776</xdr:rowOff>
    </xdr:from>
    <xdr:to>
      <xdr:col>76</xdr:col>
      <xdr:colOff>165100</xdr:colOff>
      <xdr:row>95</xdr:row>
      <xdr:rowOff>117376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0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133903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57975</xdr:rowOff>
    </xdr:from>
    <xdr:to>
      <xdr:col>72</xdr:col>
      <xdr:colOff>38100</xdr:colOff>
      <xdr:row>95</xdr:row>
      <xdr:rowOff>159575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4652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1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99425</xdr:rowOff>
    </xdr:from>
    <xdr:to>
      <xdr:col>67</xdr:col>
      <xdr:colOff>101600</xdr:colOff>
      <xdr:row>96</xdr:row>
      <xdr:rowOff>29575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8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46102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1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159,873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円の増で、ふるさと納税促進事業や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管理事業の増などが主な要因である。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183,373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円となっており、目的別歳出では最も高く、前年度から比較して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物価高騰対応重点支援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給付金給付事業の増などが主な要因である。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83,855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円の増となっている。各平均より継続的に高い状況にあるのは、町立有床診療所が「一般行政目的上運営している診療所」と位置付けられ、当該会計が普通会計に含まれていることなどが主な要因である。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75,080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16,483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畜産政策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推進事業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や林業政策推進事業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の増などが主な要因である。各平均より継続的に高い状況にあるのは、町の重点施策として、水田農業、畜産業、林業への各種事業・支援にかかる経費が大きいことが要因となっている。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・土木費は、住民一人あたり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69,108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15,305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で、橋梁架替事業の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などが主な要因である。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年度の財政調整基金残高割合については、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保育料無償化など子ども子育て支援拡充等の施策展開や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後年度の普通建設事業に備え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計画的に積み立て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等により微減となっている。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実質単年度収支割合については、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前述のとおりの財政出動はあったものの、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ふるさと納税取り扱いサイトの追加や返礼品の開拓に取り組んだことに加え、米需要の増加等に起因し、ふるさと雫石応援寄附金の増収等により、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黒字となった。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岩手県雫石町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総計としては、赤字額はいずれの会計も該当はない。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介護保険事業勘定特別会計、介護サービス事業勘定特別会計、雫石町立雫石診療所特別会計、簡易水道事業特別会計、下水道事業会計は、例年、一般会計から財源補てん的な繰出を受けていることから、赤字額の発生には至っていない。国民健康保険特別会計については、令和２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令和５年度まで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財源補てんとして県から借入を行っている。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各会計への繰出は、一般会計において中期的な財政見通しに含まれる経常的な支出となっており、各会計毎に独立採算の原則に立ち、経営状況を個別に判断の上、財源補てん的な繰出金の圧縮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12119431</v>
      </c>
      <c r="BO4" s="436"/>
      <c r="BP4" s="436"/>
      <c r="BQ4" s="436"/>
      <c r="BR4" s="436"/>
      <c r="BS4" s="436"/>
      <c r="BT4" s="436"/>
      <c r="BU4" s="437"/>
      <c r="BV4" s="435">
        <v>11637553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v>
      </c>
      <c r="CU4" s="576"/>
      <c r="CV4" s="576"/>
      <c r="CW4" s="576"/>
      <c r="CX4" s="576"/>
      <c r="CY4" s="576"/>
      <c r="CZ4" s="576"/>
      <c r="DA4" s="577"/>
      <c r="DB4" s="575">
        <v>4.4000000000000004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11689265</v>
      </c>
      <c r="BO5" s="407"/>
      <c r="BP5" s="407"/>
      <c r="BQ5" s="407"/>
      <c r="BR5" s="407"/>
      <c r="BS5" s="407"/>
      <c r="BT5" s="407"/>
      <c r="BU5" s="408"/>
      <c r="BV5" s="406">
        <v>11338220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99.6</v>
      </c>
      <c r="CU5" s="404"/>
      <c r="CV5" s="404"/>
      <c r="CW5" s="404"/>
      <c r="CX5" s="404"/>
      <c r="CY5" s="404"/>
      <c r="CZ5" s="404"/>
      <c r="DA5" s="405"/>
      <c r="DB5" s="403">
        <v>98.3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430166</v>
      </c>
      <c r="BO6" s="407"/>
      <c r="BP6" s="407"/>
      <c r="BQ6" s="407"/>
      <c r="BR6" s="407"/>
      <c r="BS6" s="407"/>
      <c r="BT6" s="407"/>
      <c r="BU6" s="408"/>
      <c r="BV6" s="406">
        <v>299333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99.9</v>
      </c>
      <c r="CU6" s="550"/>
      <c r="CV6" s="550"/>
      <c r="CW6" s="550"/>
      <c r="CX6" s="550"/>
      <c r="CY6" s="550"/>
      <c r="CZ6" s="550"/>
      <c r="DA6" s="551"/>
      <c r="DB6" s="549">
        <v>98.8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38449</v>
      </c>
      <c r="BO7" s="407"/>
      <c r="BP7" s="407"/>
      <c r="BQ7" s="407"/>
      <c r="BR7" s="407"/>
      <c r="BS7" s="407"/>
      <c r="BT7" s="407"/>
      <c r="BU7" s="408"/>
      <c r="BV7" s="406">
        <v>15584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6500578</v>
      </c>
      <c r="CU7" s="407"/>
      <c r="CV7" s="407"/>
      <c r="CW7" s="407"/>
      <c r="CX7" s="407"/>
      <c r="CY7" s="407"/>
      <c r="CZ7" s="407"/>
      <c r="DA7" s="408"/>
      <c r="DB7" s="406">
        <v>6434613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391717</v>
      </c>
      <c r="BO8" s="407"/>
      <c r="BP8" s="407"/>
      <c r="BQ8" s="407"/>
      <c r="BR8" s="407"/>
      <c r="BS8" s="407"/>
      <c r="BT8" s="407"/>
      <c r="BU8" s="408"/>
      <c r="BV8" s="406">
        <v>283749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0.38</v>
      </c>
      <c r="CU8" s="510"/>
      <c r="CV8" s="510"/>
      <c r="CW8" s="510"/>
      <c r="CX8" s="510"/>
      <c r="CY8" s="510"/>
      <c r="CZ8" s="510"/>
      <c r="DA8" s="511"/>
      <c r="DB8" s="509">
        <v>0.38</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15731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107968</v>
      </c>
      <c r="BO9" s="407"/>
      <c r="BP9" s="407"/>
      <c r="BQ9" s="407"/>
      <c r="BR9" s="407"/>
      <c r="BS9" s="407"/>
      <c r="BT9" s="407"/>
      <c r="BU9" s="408"/>
      <c r="BV9" s="406">
        <v>19901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11.2</v>
      </c>
      <c r="CU9" s="404"/>
      <c r="CV9" s="404"/>
      <c r="CW9" s="404"/>
      <c r="CX9" s="404"/>
      <c r="CY9" s="404"/>
      <c r="CZ9" s="404"/>
      <c r="DA9" s="405"/>
      <c r="DB9" s="403">
        <v>12.1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16981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174556</v>
      </c>
      <c r="BO10" s="407"/>
      <c r="BP10" s="407"/>
      <c r="BQ10" s="407"/>
      <c r="BR10" s="407"/>
      <c r="BS10" s="407"/>
      <c r="BT10" s="407"/>
      <c r="BU10" s="408"/>
      <c r="BV10" s="406">
        <v>151881</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14995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188985</v>
      </c>
      <c r="BO12" s="407"/>
      <c r="BP12" s="407"/>
      <c r="BQ12" s="407"/>
      <c r="BR12" s="407"/>
      <c r="BS12" s="407"/>
      <c r="BT12" s="407"/>
      <c r="BU12" s="408"/>
      <c r="BV12" s="406">
        <v>204446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14940</v>
      </c>
      <c r="S13" s="494"/>
      <c r="T13" s="494"/>
      <c r="U13" s="494"/>
      <c r="V13" s="495"/>
      <c r="W13" s="496" t="s">
        <v>131</v>
      </c>
      <c r="X13" s="392"/>
      <c r="Y13" s="392"/>
      <c r="Z13" s="392"/>
      <c r="AA13" s="392"/>
      <c r="AB13" s="393"/>
      <c r="AC13" s="359">
        <v>1359</v>
      </c>
      <c r="AD13" s="360"/>
      <c r="AE13" s="360"/>
      <c r="AF13" s="360"/>
      <c r="AG13" s="361"/>
      <c r="AH13" s="359">
        <v>1663</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93539</v>
      </c>
      <c r="BO13" s="407"/>
      <c r="BP13" s="407"/>
      <c r="BQ13" s="407"/>
      <c r="BR13" s="407"/>
      <c r="BS13" s="407"/>
      <c r="BT13" s="407"/>
      <c r="BU13" s="408"/>
      <c r="BV13" s="406">
        <v>-32664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15301</v>
      </c>
      <c r="S14" s="494"/>
      <c r="T14" s="494"/>
      <c r="U14" s="494"/>
      <c r="V14" s="495"/>
      <c r="W14" s="497"/>
      <c r="X14" s="395"/>
      <c r="Y14" s="395"/>
      <c r="Z14" s="395"/>
      <c r="AA14" s="395"/>
      <c r="AB14" s="396"/>
      <c r="AC14" s="486">
        <v>16.7</v>
      </c>
      <c r="AD14" s="487"/>
      <c r="AE14" s="487"/>
      <c r="AF14" s="487"/>
      <c r="AG14" s="488"/>
      <c r="AH14" s="486">
        <v>18.5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15243</v>
      </c>
      <c r="S15" s="494"/>
      <c r="T15" s="494"/>
      <c r="U15" s="494"/>
      <c r="V15" s="495"/>
      <c r="W15" s="496" t="s">
        <v>137</v>
      </c>
      <c r="X15" s="392"/>
      <c r="Y15" s="392"/>
      <c r="Z15" s="392"/>
      <c r="AA15" s="392"/>
      <c r="AB15" s="393"/>
      <c r="AC15" s="359">
        <v>1579</v>
      </c>
      <c r="AD15" s="360"/>
      <c r="AE15" s="360"/>
      <c r="AF15" s="360"/>
      <c r="AG15" s="361"/>
      <c r="AH15" s="359">
        <v>1797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2242690</v>
      </c>
      <c r="BO15" s="436"/>
      <c r="BP15" s="436"/>
      <c r="BQ15" s="436"/>
      <c r="BR15" s="436"/>
      <c r="BS15" s="436"/>
      <c r="BT15" s="436"/>
      <c r="BU15" s="437"/>
      <c r="BV15" s="435">
        <v>2248664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19.5</v>
      </c>
      <c r="AD16" s="487"/>
      <c r="AE16" s="487"/>
      <c r="AF16" s="487"/>
      <c r="AG16" s="488"/>
      <c r="AH16" s="486">
        <v>19.899999999999999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5942251</v>
      </c>
      <c r="BO16" s="407"/>
      <c r="BP16" s="407"/>
      <c r="BQ16" s="407"/>
      <c r="BR16" s="407"/>
      <c r="BS16" s="407"/>
      <c r="BT16" s="407"/>
      <c r="BU16" s="408"/>
      <c r="BV16" s="406">
        <v>5854254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5176</v>
      </c>
      <c r="AD17" s="360"/>
      <c r="AE17" s="360"/>
      <c r="AF17" s="360"/>
      <c r="AG17" s="361"/>
      <c r="AH17" s="359">
        <v>5552</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2779292</v>
      </c>
      <c r="BO17" s="407"/>
      <c r="BP17" s="407"/>
      <c r="BQ17" s="407"/>
      <c r="BR17" s="407"/>
      <c r="BS17" s="407"/>
      <c r="BT17" s="407"/>
      <c r="BU17" s="408"/>
      <c r="BV17" s="406">
        <v>2792508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608.82000000000005</v>
      </c>
      <c r="M18" s="459"/>
      <c r="N18" s="459"/>
      <c r="O18" s="459"/>
      <c r="P18" s="459"/>
      <c r="Q18" s="459"/>
      <c r="R18" s="460"/>
      <c r="S18" s="460"/>
      <c r="T18" s="460"/>
      <c r="U18" s="460"/>
      <c r="V18" s="461"/>
      <c r="W18" s="477"/>
      <c r="X18" s="478"/>
      <c r="Y18" s="478"/>
      <c r="Z18" s="478"/>
      <c r="AA18" s="478"/>
      <c r="AB18" s="502"/>
      <c r="AC18" s="376">
        <v>63.8</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6625890</v>
      </c>
      <c r="BO18" s="407"/>
      <c r="BP18" s="407"/>
      <c r="BQ18" s="407"/>
      <c r="BR18" s="407"/>
      <c r="BS18" s="407"/>
      <c r="BT18" s="407"/>
      <c r="BU18" s="408"/>
      <c r="BV18" s="406">
        <v>6407238</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26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8561524</v>
      </c>
      <c r="BO19" s="407"/>
      <c r="BP19" s="407"/>
      <c r="BQ19" s="407"/>
      <c r="BR19" s="407"/>
      <c r="BS19" s="407"/>
      <c r="BT19" s="407"/>
      <c r="BU19" s="408"/>
      <c r="BV19" s="406">
        <v>8327036</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5412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8361406</v>
      </c>
      <c r="BO22" s="436"/>
      <c r="BP22" s="436"/>
      <c r="BQ22" s="436"/>
      <c r="BR22" s="436"/>
      <c r="BS22" s="436"/>
      <c r="BT22" s="436"/>
      <c r="BU22" s="437"/>
      <c r="BV22" s="435">
        <v>8687814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7566938</v>
      </c>
      <c r="BO23" s="407"/>
      <c r="BP23" s="407"/>
      <c r="BQ23" s="407"/>
      <c r="BR23" s="407"/>
      <c r="BS23" s="407"/>
      <c r="BT23" s="407"/>
      <c r="BU23" s="408"/>
      <c r="BV23" s="406">
        <v>7818698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7520</v>
      </c>
      <c r="R24" s="360"/>
      <c r="S24" s="360"/>
      <c r="T24" s="360"/>
      <c r="U24" s="360"/>
      <c r="V24" s="361"/>
      <c r="W24" s="449"/>
      <c r="X24" s="386"/>
      <c r="Y24" s="387"/>
      <c r="Z24" s="362" t="s">
        <v>161</v>
      </c>
      <c r="AA24" s="363"/>
      <c r="AB24" s="363"/>
      <c r="AC24" s="363"/>
      <c r="AD24" s="363"/>
      <c r="AE24" s="363"/>
      <c r="AF24" s="363"/>
      <c r="AG24" s="364"/>
      <c r="AH24" s="359">
        <v>206</v>
      </c>
      <c r="AI24" s="360"/>
      <c r="AJ24" s="360"/>
      <c r="AK24" s="360"/>
      <c r="AL24" s="361"/>
      <c r="AM24" s="359">
        <v>646222</v>
      </c>
      <c r="AN24" s="360"/>
      <c r="AO24" s="360"/>
      <c r="AP24" s="360"/>
      <c r="AQ24" s="360"/>
      <c r="AR24" s="361"/>
      <c r="AS24" s="359">
        <v>3137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5342364</v>
      </c>
      <c r="BO24" s="407"/>
      <c r="BP24" s="407"/>
      <c r="BQ24" s="407"/>
      <c r="BR24" s="407"/>
      <c r="BS24" s="407"/>
      <c r="BT24" s="407"/>
      <c r="BU24" s="408"/>
      <c r="BV24" s="406">
        <v>5324416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5950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53990</v>
      </c>
      <c r="BO25" s="436"/>
      <c r="BP25" s="436"/>
      <c r="BQ25" s="436"/>
      <c r="BR25" s="436"/>
      <c r="BS25" s="436"/>
      <c r="BT25" s="436"/>
      <c r="BU25" s="437"/>
      <c r="BV25" s="435">
        <v>57968</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5430</v>
      </c>
      <c r="R26" s="360"/>
      <c r="S26" s="360"/>
      <c r="T26" s="360"/>
      <c r="U26" s="360"/>
      <c r="V26" s="361"/>
      <c r="W26" s="449"/>
      <c r="X26" s="386"/>
      <c r="Y26" s="387"/>
      <c r="Z26" s="362" t="s">
        <v>167</v>
      </c>
      <c r="AA26" s="417"/>
      <c r="AB26" s="417"/>
      <c r="AC26" s="417"/>
      <c r="AD26" s="417"/>
      <c r="AE26" s="417"/>
      <c r="AF26" s="417"/>
      <c r="AG26" s="418"/>
      <c r="AH26" s="359">
        <v>21</v>
      </c>
      <c r="AI26" s="360"/>
      <c r="AJ26" s="360"/>
      <c r="AK26" s="360"/>
      <c r="AL26" s="361"/>
      <c r="AM26" s="359">
        <v>62202</v>
      </c>
      <c r="AN26" s="360"/>
      <c r="AO26" s="360"/>
      <c r="AP26" s="360"/>
      <c r="AQ26" s="360"/>
      <c r="AR26" s="361"/>
      <c r="AS26" s="359">
        <v>2962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3060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111476</v>
      </c>
      <c r="BO27" s="441"/>
      <c r="BP27" s="441"/>
      <c r="BQ27" s="441"/>
      <c r="BR27" s="441"/>
      <c r="BS27" s="441"/>
      <c r="BT27" s="441"/>
      <c r="BU27" s="442"/>
      <c r="BV27" s="440">
        <v>111396</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2480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2253461</v>
      </c>
      <c r="BO28" s="436"/>
      <c r="BP28" s="436"/>
      <c r="BQ28" s="436"/>
      <c r="BR28" s="436"/>
      <c r="BS28" s="436"/>
      <c r="BT28" s="436"/>
      <c r="BU28" s="437"/>
      <c r="BV28" s="435">
        <v>2267890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14</v>
      </c>
      <c r="M29" s="360"/>
      <c r="N29" s="360"/>
      <c r="O29" s="360"/>
      <c r="P29" s="361"/>
      <c r="Q29" s="359">
        <v>2380</v>
      </c>
      <c r="R29" s="360"/>
      <c r="S29" s="360"/>
      <c r="T29" s="360"/>
      <c r="U29" s="360"/>
      <c r="V29" s="361"/>
      <c r="W29" s="450"/>
      <c r="X29" s="451"/>
      <c r="Y29" s="452"/>
      <c r="Z29" s="362" t="s">
        <v>176</v>
      </c>
      <c r="AA29" s="363"/>
      <c r="AB29" s="363"/>
      <c r="AC29" s="363"/>
      <c r="AD29" s="363"/>
      <c r="AE29" s="363"/>
      <c r="AF29" s="363"/>
      <c r="AG29" s="364"/>
      <c r="AH29" s="359">
        <v>206</v>
      </c>
      <c r="AI29" s="360"/>
      <c r="AJ29" s="360"/>
      <c r="AK29" s="360"/>
      <c r="AL29" s="361"/>
      <c r="AM29" s="359">
        <v>646222</v>
      </c>
      <c r="AN29" s="360"/>
      <c r="AO29" s="360"/>
      <c r="AP29" s="360"/>
      <c r="AQ29" s="360"/>
      <c r="AR29" s="361"/>
      <c r="AS29" s="359">
        <v>3137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320473</v>
      </c>
      <c r="BO29" s="407"/>
      <c r="BP29" s="407"/>
      <c r="BQ29" s="407"/>
      <c r="BR29" s="407"/>
      <c r="BS29" s="407"/>
      <c r="BT29" s="407"/>
      <c r="BU29" s="408"/>
      <c r="BV29" s="406">
        <v>249694</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780365</v>
      </c>
      <c r="BO30" s="441"/>
      <c r="BP30" s="441"/>
      <c r="BQ30" s="441"/>
      <c r="BR30" s="441"/>
      <c r="BS30" s="441"/>
      <c r="BT30" s="441"/>
      <c r="BU30" s="442"/>
      <c r="BV30" s="440">
        <v>603883</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雫石町水道事業会計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盛岡地区広域消防組合</v>
      </c>
      <c r="BZ34" s="355"/>
      <c r="CA34" s="355"/>
      <c r="CB34" s="355"/>
      <c r="CC34" s="355"/>
      <c r="CD34" s="355"/>
      <c r="CE34" s="355"/>
      <c r="CF34" s="355"/>
      <c r="CG34" s="355"/>
      <c r="CH34" s="355"/>
      <c r="CI34" s="355"/>
      <c r="CJ34" s="355"/>
      <c r="CK34" s="355"/>
      <c r="CL34" s="355"/>
      <c r="CM34" s="355"/>
      <c r="CN34" s="163"/>
      <c r="CO34" s="354">
        <f>IF(CQ34="","",MAX(C34:D43,U34:V43,AM34:AN43,BE34:BF43,BW34:BX43)+1)</f>
        <v>19</v>
      </c>
      <c r="CP34" s="354"/>
      <c r="CQ34" s="355" t="str">
        <f>IF('各会計、関係団体の財政状況及び健全化判断比率'!BS7="","",'各会計、関係団体の財政状況及び健全化判断比率'!BS7)</f>
        <v>株式会社しずくいし</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雫石町立雫石診療所特別会計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介護保険事業勘定特別会計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雫石町簡易水道事業会計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盛岡地区衛生処理組合</v>
      </c>
      <c r="BZ35" s="355"/>
      <c r="CA35" s="355"/>
      <c r="CB35" s="355"/>
      <c r="CC35" s="355"/>
      <c r="CD35" s="355"/>
      <c r="CE35" s="355"/>
      <c r="CF35" s="355"/>
      <c r="CG35" s="355"/>
      <c r="CH35" s="355"/>
      <c r="CI35" s="355"/>
      <c r="CJ35" s="355"/>
      <c r="CK35" s="355"/>
      <c r="CL35" s="355"/>
      <c r="CM35" s="355"/>
      <c r="CN35" s="163"/>
      <c r="CO35" s="354">
        <f t="shared" ref="CO35:CO43" si="3">IF(CQ35="","",CO34+1)</f>
        <v>20</v>
      </c>
      <c r="CP35" s="354"/>
      <c r="CQ35" s="355" t="str">
        <f>IF('各会計、関係団体の財政状況及び健全化判断比率'!BS8="","",'各会計、関係団体の財政状況及び健全化判断比率'!BS8)</f>
        <v>鶯宿温泉開発株式会社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雫石町下水道事業会計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滝沢・雫石環境組合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介護保険介護サービス事業勘定特別会計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岩手県市町村総合事務組合（一般会計）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岩手県市町村総合事務組合（特別会計）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岩手県後期高齢者医療広域連合（一般会計）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岩手県後期高齢者医療広域連合（特別会計）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矢櫃山造林一部事務組合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盛岡広域環境組合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x4K9R7avmBlHSGxEeYHqpRQsTkOSsR/s+GW71qILP97cOZ4Vg77dBUNKDHz8FPa8Qd4utLt+CJlyVHMAUYE38Q==" saltValue="N5RqllEnoYwydQbK8JFB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P80" sqref="AP80:AT8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12.19</v>
      </c>
      <c r="G34" s="33">
        <v>9.66</v>
      </c>
      <c r="H34" s="33">
        <v>11.39</v>
      </c>
      <c r="I34" s="33">
        <v>9.09</v>
      </c>
      <c r="J34" s="34">
        <v>7.93</v>
      </c>
      <c r="K34" s="22"/>
      <c r="L34" s="22"/>
      <c r="M34" s="22"/>
      <c r="N34" s="22"/>
      <c r="O34" s="22"/>
      <c r="P34" s="22"/>
    </row>
    <row r="35" spans="1:16" ht="39" customHeight="1" x14ac:dyDescent="0.2">
      <c r="A35" s="22"/>
      <c r="B35" s="35"/>
      <c r="C35" s="1132" t="s">
        <v>534</v>
      </c>
      <c r="D35" s="1132"/>
      <c r="E35" s="1133"/>
      <c r="F35" s="36">
        <v>1.98</v>
      </c>
      <c r="G35" s="37">
        <v>3.82</v>
      </c>
      <c r="H35" s="37">
        <v>3.81</v>
      </c>
      <c r="I35" s="37">
        <v>4.0999999999999996</v>
      </c>
      <c r="J35" s="38">
        <v>5.68</v>
      </c>
      <c r="K35" s="22"/>
      <c r="L35" s="22"/>
      <c r="M35" s="22"/>
      <c r="N35" s="22"/>
      <c r="O35" s="22"/>
      <c r="P35" s="22"/>
    </row>
    <row r="36" spans="1:16" ht="39" customHeight="1" x14ac:dyDescent="0.2">
      <c r="A36" s="22"/>
      <c r="B36" s="35"/>
      <c r="C36" s="1132" t="s">
        <v>535</v>
      </c>
      <c r="D36" s="1132"/>
      <c r="E36" s="1133"/>
      <c r="F36" s="36">
        <v>0.8</v>
      </c>
      <c r="G36" s="37">
        <v>0.18</v>
      </c>
      <c r="H36" s="37">
        <v>1.46</v>
      </c>
      <c r="I36" s="37">
        <v>1.79</v>
      </c>
      <c r="J36" s="38">
        <v>3.37</v>
      </c>
      <c r="K36" s="22"/>
      <c r="L36" s="22"/>
      <c r="M36" s="22"/>
      <c r="N36" s="22"/>
      <c r="O36" s="22"/>
      <c r="P36" s="22"/>
    </row>
    <row r="37" spans="1:16" ht="39" customHeight="1" x14ac:dyDescent="0.2">
      <c r="A37" s="22"/>
      <c r="B37" s="35"/>
      <c r="C37" s="1132" t="s">
        <v>536</v>
      </c>
      <c r="D37" s="1132"/>
      <c r="E37" s="1133"/>
      <c r="F37" s="36" t="s">
        <v>487</v>
      </c>
      <c r="G37" s="37" t="s">
        <v>487</v>
      </c>
      <c r="H37" s="37" t="s">
        <v>487</v>
      </c>
      <c r="I37" s="37" t="s">
        <v>487</v>
      </c>
      <c r="J37" s="38">
        <v>2.4300000000000002</v>
      </c>
      <c r="K37" s="22"/>
      <c r="L37" s="22"/>
      <c r="M37" s="22"/>
      <c r="N37" s="22"/>
      <c r="O37" s="22"/>
      <c r="P37" s="22"/>
    </row>
    <row r="38" spans="1:16" ht="39" customHeight="1" x14ac:dyDescent="0.2">
      <c r="A38" s="22"/>
      <c r="B38" s="35"/>
      <c r="C38" s="1132" t="s">
        <v>537</v>
      </c>
      <c r="D38" s="1132"/>
      <c r="E38" s="1133"/>
      <c r="F38" s="36">
        <v>0.38</v>
      </c>
      <c r="G38" s="37">
        <v>7.0000000000000007E-2</v>
      </c>
      <c r="H38" s="37">
        <v>0.31</v>
      </c>
      <c r="I38" s="37">
        <v>0.3</v>
      </c>
      <c r="J38" s="38">
        <v>0.33</v>
      </c>
      <c r="K38" s="22"/>
      <c r="L38" s="22"/>
      <c r="M38" s="22"/>
      <c r="N38" s="22"/>
      <c r="O38" s="22"/>
      <c r="P38" s="22"/>
    </row>
    <row r="39" spans="1:16" ht="39" customHeight="1" x14ac:dyDescent="0.2">
      <c r="A39" s="22"/>
      <c r="B39" s="35"/>
      <c r="C39" s="1132" t="s">
        <v>538</v>
      </c>
      <c r="D39" s="1132"/>
      <c r="E39" s="1133"/>
      <c r="F39" s="36">
        <v>0.46</v>
      </c>
      <c r="G39" s="37">
        <v>0.33</v>
      </c>
      <c r="H39" s="37">
        <v>0.28000000000000003</v>
      </c>
      <c r="I39" s="37">
        <v>0.37</v>
      </c>
      <c r="J39" s="38">
        <v>0.28999999999999998</v>
      </c>
      <c r="K39" s="22"/>
      <c r="L39" s="22"/>
      <c r="M39" s="22"/>
      <c r="N39" s="22"/>
      <c r="O39" s="22"/>
      <c r="P39" s="22"/>
    </row>
    <row r="40" spans="1:16" ht="39" customHeight="1" x14ac:dyDescent="0.2">
      <c r="A40" s="22"/>
      <c r="B40" s="35"/>
      <c r="C40" s="1132" t="s">
        <v>539</v>
      </c>
      <c r="D40" s="1132"/>
      <c r="E40" s="1133"/>
      <c r="F40" s="36" t="s">
        <v>487</v>
      </c>
      <c r="G40" s="37" t="s">
        <v>487</v>
      </c>
      <c r="H40" s="37" t="s">
        <v>487</v>
      </c>
      <c r="I40" s="37" t="s">
        <v>487</v>
      </c>
      <c r="J40" s="38">
        <v>0.1</v>
      </c>
      <c r="K40" s="22"/>
      <c r="L40" s="22"/>
      <c r="M40" s="22"/>
      <c r="N40" s="22"/>
      <c r="O40" s="22"/>
      <c r="P40" s="22"/>
    </row>
    <row r="41" spans="1:16" ht="39" customHeight="1" x14ac:dyDescent="0.2">
      <c r="A41" s="22"/>
      <c r="B41" s="35"/>
      <c r="C41" s="1132" t="s">
        <v>540</v>
      </c>
      <c r="D41" s="1132"/>
      <c r="E41" s="1133"/>
      <c r="F41" s="36">
        <v>0.04</v>
      </c>
      <c r="G41" s="37">
        <v>0</v>
      </c>
      <c r="H41" s="37">
        <v>0</v>
      </c>
      <c r="I41" s="37">
        <v>0</v>
      </c>
      <c r="J41" s="38">
        <v>0.02</v>
      </c>
      <c r="K41" s="22"/>
      <c r="L41" s="22"/>
      <c r="M41" s="22"/>
      <c r="N41" s="22"/>
      <c r="O41" s="22"/>
      <c r="P41" s="22"/>
    </row>
    <row r="42" spans="1:16" ht="39" customHeight="1" x14ac:dyDescent="0.2">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542</v>
      </c>
      <c r="D43" s="1134"/>
      <c r="E43" s="1135"/>
      <c r="F43" s="41">
        <v>1.72</v>
      </c>
      <c r="G43" s="42">
        <v>1.99</v>
      </c>
      <c r="H43" s="42">
        <v>2.36</v>
      </c>
      <c r="I43" s="42">
        <v>2.52</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e8M8axhMJTy7TPvOHH6cPJnaB2CVYWVbusZxwehz2C3zirDvZ4tLbIdWtiINj66vOy2EuX7OQ4tKFOfXORe8w==" saltValue="PWJuHZ6baveKK8kW73cg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5" zoomScaleNormal="65" zoomScaleSheetLayoutView="55" workbookViewId="0">
      <selection activeCell="AP80" sqref="AP80:AT8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888</v>
      </c>
      <c r="L45" s="58">
        <v>942</v>
      </c>
      <c r="M45" s="58">
        <v>1000</v>
      </c>
      <c r="N45" s="58">
        <v>1020</v>
      </c>
      <c r="O45" s="59">
        <v>969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273</v>
      </c>
      <c r="L48" s="62">
        <v>264</v>
      </c>
      <c r="M48" s="62">
        <v>270</v>
      </c>
      <c r="N48" s="62">
        <v>270</v>
      </c>
      <c r="O48" s="63">
        <v>269</v>
      </c>
      <c r="P48" s="46"/>
      <c r="Q48" s="46"/>
      <c r="R48" s="46"/>
      <c r="S48" s="46"/>
      <c r="T48" s="46"/>
      <c r="U48" s="46"/>
    </row>
    <row r="49" spans="1:21" ht="30.75" customHeight="1" x14ac:dyDescent="0.2">
      <c r="A49" s="46"/>
      <c r="B49" s="1163"/>
      <c r="C49" s="1164"/>
      <c r="D49" s="60"/>
      <c r="E49" s="1140" t="s">
        <v>14</v>
      </c>
      <c r="F49" s="1140"/>
      <c r="G49" s="1140"/>
      <c r="H49" s="1140"/>
      <c r="I49" s="1140"/>
      <c r="J49" s="1141"/>
      <c r="K49" s="61">
        <v>30</v>
      </c>
      <c r="L49" s="62">
        <v>31</v>
      </c>
      <c r="M49" s="62">
        <v>29</v>
      </c>
      <c r="N49" s="62">
        <v>45</v>
      </c>
      <c r="O49" s="63">
        <v>54</v>
      </c>
      <c r="P49" s="46"/>
      <c r="Q49" s="46"/>
      <c r="R49" s="46"/>
      <c r="S49" s="46"/>
      <c r="T49" s="46"/>
      <c r="U49" s="46"/>
    </row>
    <row r="50" spans="1:21" ht="30.75" customHeight="1" x14ac:dyDescent="0.2">
      <c r="A50" s="46"/>
      <c r="B50" s="1163"/>
      <c r="C50" s="1164"/>
      <c r="D50" s="60"/>
      <c r="E50" s="1140" t="s">
        <v>15</v>
      </c>
      <c r="F50" s="1140"/>
      <c r="G50" s="1140"/>
      <c r="H50" s="1140"/>
      <c r="I50" s="1140"/>
      <c r="J50" s="1141"/>
      <c r="K50" s="61">
        <v>15</v>
      </c>
      <c r="L50" s="62">
        <v>15</v>
      </c>
      <c r="M50" s="62">
        <v>65</v>
      </c>
      <c r="N50" s="62">
        <v>63</v>
      </c>
      <c r="O50" s="63">
        <v>12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v>0</v>
      </c>
      <c r="M51" s="62">
        <v>0</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868</v>
      </c>
      <c r="L52" s="62">
        <v>884</v>
      </c>
      <c r="M52" s="62">
        <v>873</v>
      </c>
      <c r="N52" s="62">
        <v>856</v>
      </c>
      <c r="O52" s="63">
        <v>815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338</v>
      </c>
      <c r="L53" s="67">
        <v>368</v>
      </c>
      <c r="M53" s="67">
        <v>491</v>
      </c>
      <c r="N53" s="67">
        <v>542</v>
      </c>
      <c r="O53" s="68">
        <v>489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uxmwxd/Q1DCC4dZmG6oelKzr8mIpTwCIRHGiaN6kiD6evLP0a2ZM4FBMK/TBIJHEjeTZblI1p45OtFx+jVg5g==" saltValue="Wt/Zm7f8YIjNsOudWTaq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AP80" sqref="AP80:AT80"/>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9336</v>
      </c>
      <c r="J41" s="331">
        <v>9172</v>
      </c>
      <c r="K41" s="331">
        <v>9043</v>
      </c>
      <c r="L41" s="331">
        <v>8688</v>
      </c>
      <c r="M41" s="332">
        <v>8361</v>
      </c>
    </row>
    <row r="42" spans="2:13" ht="27.75" customHeight="1" x14ac:dyDescent="0.2">
      <c r="B42" s="1171"/>
      <c r="C42" s="1172"/>
      <c r="D42" s="104"/>
      <c r="E42" s="1175" t="s">
        <v>32</v>
      </c>
      <c r="F42" s="1175"/>
      <c r="G42" s="1175"/>
      <c r="H42" s="1176"/>
      <c r="I42" s="333">
        <v>67</v>
      </c>
      <c r="J42" s="334">
        <v>64</v>
      </c>
      <c r="K42" s="334">
        <v>102</v>
      </c>
      <c r="L42" s="334">
        <v>45</v>
      </c>
      <c r="M42" s="335">
        <v>37</v>
      </c>
    </row>
    <row r="43" spans="2:13" ht="27.75" customHeight="1" x14ac:dyDescent="0.2">
      <c r="B43" s="1171"/>
      <c r="C43" s="1172"/>
      <c r="D43" s="104"/>
      <c r="E43" s="1175" t="s">
        <v>33</v>
      </c>
      <c r="F43" s="1175"/>
      <c r="G43" s="1175"/>
      <c r="H43" s="1176"/>
      <c r="I43" s="333">
        <v>4491</v>
      </c>
      <c r="J43" s="334">
        <v>2545</v>
      </c>
      <c r="K43" s="334">
        <v>2401</v>
      </c>
      <c r="L43" s="334">
        <v>2327</v>
      </c>
      <c r="M43" s="335">
        <v>2292</v>
      </c>
    </row>
    <row r="44" spans="2:13" ht="27.75" customHeight="1" x14ac:dyDescent="0.2">
      <c r="B44" s="1171"/>
      <c r="C44" s="1172"/>
      <c r="D44" s="104"/>
      <c r="E44" s="1175" t="s">
        <v>34</v>
      </c>
      <c r="F44" s="1175"/>
      <c r="G44" s="1175"/>
      <c r="H44" s="1176"/>
      <c r="I44" s="333">
        <v>136</v>
      </c>
      <c r="J44" s="334">
        <v>179</v>
      </c>
      <c r="K44" s="334">
        <v>184</v>
      </c>
      <c r="L44" s="334">
        <v>143</v>
      </c>
      <c r="M44" s="335">
        <v>131</v>
      </c>
    </row>
    <row r="45" spans="2:13" ht="27.75" customHeight="1" x14ac:dyDescent="0.2">
      <c r="B45" s="1171"/>
      <c r="C45" s="1172"/>
      <c r="D45" s="104"/>
      <c r="E45" s="1175" t="s">
        <v>35</v>
      </c>
      <c r="F45" s="1175"/>
      <c r="G45" s="1175"/>
      <c r="H45" s="1176"/>
      <c r="I45" s="333">
        <v>1288</v>
      </c>
      <c r="J45" s="334">
        <v>1415</v>
      </c>
      <c r="K45" s="334">
        <v>1543</v>
      </c>
      <c r="L45" s="334">
        <v>1199</v>
      </c>
      <c r="M45" s="335">
        <v>1158</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2838</v>
      </c>
      <c r="J50" s="334">
        <v>3318</v>
      </c>
      <c r="K50" s="334">
        <v>3379</v>
      </c>
      <c r="L50" s="334">
        <v>3501</v>
      </c>
      <c r="M50" s="335">
        <v>3752</v>
      </c>
    </row>
    <row r="51" spans="2:13" ht="27.75" customHeight="1" x14ac:dyDescent="0.2">
      <c r="B51" s="1171"/>
      <c r="C51" s="1172"/>
      <c r="D51" s="104"/>
      <c r="E51" s="1175" t="s">
        <v>42</v>
      </c>
      <c r="F51" s="1175"/>
      <c r="G51" s="1175"/>
      <c r="H51" s="1176"/>
      <c r="I51" s="333">
        <v>45</v>
      </c>
      <c r="J51" s="334">
        <v>41</v>
      </c>
      <c r="K51" s="334">
        <v>32</v>
      </c>
      <c r="L51" s="334">
        <v>24</v>
      </c>
      <c r="M51" s="335">
        <v>18</v>
      </c>
    </row>
    <row r="52" spans="2:13" ht="27.75" customHeight="1" x14ac:dyDescent="0.2">
      <c r="B52" s="1173"/>
      <c r="C52" s="1174"/>
      <c r="D52" s="104"/>
      <c r="E52" s="1175" t="s">
        <v>43</v>
      </c>
      <c r="F52" s="1175"/>
      <c r="G52" s="1175"/>
      <c r="H52" s="1176"/>
      <c r="I52" s="333">
        <v>9630</v>
      </c>
      <c r="J52" s="334">
        <v>9446</v>
      </c>
      <c r="K52" s="334">
        <v>8887</v>
      </c>
      <c r="L52" s="334">
        <v>9026</v>
      </c>
      <c r="M52" s="335">
        <v>8661</v>
      </c>
    </row>
    <row r="53" spans="2:13" ht="27.75" customHeight="1" thickBot="1" x14ac:dyDescent="0.25">
      <c r="B53" s="1177" t="s">
        <v>19</v>
      </c>
      <c r="C53" s="1178"/>
      <c r="D53" s="108"/>
      <c r="E53" s="1179" t="s">
        <v>44</v>
      </c>
      <c r="F53" s="1179"/>
      <c r="G53" s="1179"/>
      <c r="H53" s="1180"/>
      <c r="I53" s="336">
        <v>2805</v>
      </c>
      <c r="J53" s="337">
        <v>571</v>
      </c>
      <c r="K53" s="337">
        <v>975</v>
      </c>
      <c r="L53" s="337">
        <v>-150</v>
      </c>
      <c r="M53" s="338">
        <v>-451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4UJonWnrEeNX544Ul2Q81LlRjZBAxucx2gwI6YKUSphqPDn/4jbB7eDbE45H6T+RavbDTWswKr6Zkgqc294HQ==" saltValue="MvVk0+3yd4EBJ/a/vvQ1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election activeCell="AP80" sqref="AP80:AT8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2320</v>
      </c>
      <c r="G55" s="339">
        <v>2268</v>
      </c>
      <c r="H55" s="340">
        <v>2253</v>
      </c>
    </row>
    <row r="56" spans="2:8" ht="52.5" customHeight="1" x14ac:dyDescent="0.2">
      <c r="B56" s="120"/>
      <c r="C56" s="1198" t="s">
        <v>47</v>
      </c>
      <c r="D56" s="1198"/>
      <c r="E56" s="1199"/>
      <c r="F56" s="341">
        <v>273</v>
      </c>
      <c r="G56" s="341">
        <v>250</v>
      </c>
      <c r="H56" s="342">
        <v>320</v>
      </c>
    </row>
    <row r="57" spans="2:8" ht="53.25" customHeight="1" x14ac:dyDescent="0.2">
      <c r="B57" s="120"/>
      <c r="C57" s="1200" t="s">
        <v>48</v>
      </c>
      <c r="D57" s="1200"/>
      <c r="E57" s="1201"/>
      <c r="F57" s="343">
        <v>467</v>
      </c>
      <c r="G57" s="343">
        <v>604</v>
      </c>
      <c r="H57" s="344">
        <v>780</v>
      </c>
    </row>
    <row r="58" spans="2:8" ht="45.75" customHeight="1" x14ac:dyDescent="0.2">
      <c r="B58" s="121"/>
      <c r="C58" s="1188" t="s">
        <v>560</v>
      </c>
      <c r="D58" s="1189"/>
      <c r="E58" s="1190"/>
      <c r="F58" s="345">
        <v>237</v>
      </c>
      <c r="G58" s="345">
        <v>287</v>
      </c>
      <c r="H58" s="346">
        <v>438</v>
      </c>
    </row>
    <row r="59" spans="2:8" ht="45.75" customHeight="1" x14ac:dyDescent="0.2">
      <c r="B59" s="121"/>
      <c r="C59" s="1188" t="s">
        <v>561</v>
      </c>
      <c r="D59" s="1189"/>
      <c r="E59" s="1190"/>
      <c r="F59" s="345">
        <v>120</v>
      </c>
      <c r="G59" s="345">
        <v>120</v>
      </c>
      <c r="H59" s="346">
        <v>120</v>
      </c>
    </row>
    <row r="60" spans="2:8" ht="45.75" customHeight="1" x14ac:dyDescent="0.2">
      <c r="B60" s="121"/>
      <c r="C60" s="1188" t="s">
        <v>562</v>
      </c>
      <c r="D60" s="1189"/>
      <c r="E60" s="1190"/>
      <c r="F60" s="345">
        <v>38</v>
      </c>
      <c r="G60" s="345">
        <v>55</v>
      </c>
      <c r="H60" s="346">
        <v>77</v>
      </c>
    </row>
    <row r="61" spans="2:8" ht="45.75" customHeight="1" x14ac:dyDescent="0.2">
      <c r="B61" s="121"/>
      <c r="C61" s="1188" t="s">
        <v>563</v>
      </c>
      <c r="D61" s="1189"/>
      <c r="E61" s="1190"/>
      <c r="F61" s="345">
        <v>52</v>
      </c>
      <c r="G61" s="345">
        <v>52</v>
      </c>
      <c r="H61" s="346">
        <v>52</v>
      </c>
    </row>
    <row r="62" spans="2:8" ht="45.75" customHeight="1" thickBot="1" x14ac:dyDescent="0.25">
      <c r="B62" s="122"/>
      <c r="C62" s="1191" t="s">
        <v>564</v>
      </c>
      <c r="D62" s="1192"/>
      <c r="E62" s="1193"/>
      <c r="F62" s="347"/>
      <c r="G62" s="347">
        <v>65</v>
      </c>
      <c r="H62" s="348">
        <v>52</v>
      </c>
    </row>
    <row r="63" spans="2:8" ht="52.5" customHeight="1" thickBot="1" x14ac:dyDescent="0.25">
      <c r="B63" s="123"/>
      <c r="C63" s="1194" t="s">
        <v>49</v>
      </c>
      <c r="D63" s="1194"/>
      <c r="E63" s="1195"/>
      <c r="F63" s="349">
        <v>3061</v>
      </c>
      <c r="G63" s="349">
        <v>3121</v>
      </c>
      <c r="H63" s="350">
        <v>3354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n/2c4xlaU7aKediOKLC8S/QPbq942DkORITkG6xc3HtkVGdF/Kgc1+73TBf9OQ9rtuHQv2M0Hi3HdXMCiB5Z8A==" saltValue="ybG1PuIQS14B4t7/387+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65989</v>
      </c>
      <c r="E3" s="142"/>
      <c r="F3" s="143">
        <v>96248</v>
      </c>
      <c r="G3" s="144"/>
      <c r="H3" s="145"/>
    </row>
    <row r="4" spans="1:8" x14ac:dyDescent="0.2">
      <c r="A4" s="146"/>
      <c r="B4" s="147"/>
      <c r="C4" s="148"/>
      <c r="D4" s="149">
        <v>43872</v>
      </c>
      <c r="E4" s="150"/>
      <c r="F4" s="151">
        <v>55768</v>
      </c>
      <c r="G4" s="152"/>
      <c r="H4" s="153"/>
    </row>
    <row r="5" spans="1:8" x14ac:dyDescent="0.2">
      <c r="A5" s="134" t="s">
        <v>520</v>
      </c>
      <c r="B5" s="139"/>
      <c r="C5" s="140"/>
      <c r="D5" s="141">
        <v>56112</v>
      </c>
      <c r="E5" s="142"/>
      <c r="F5" s="143">
        <v>76413</v>
      </c>
      <c r="G5" s="144"/>
      <c r="H5" s="145"/>
    </row>
    <row r="6" spans="1:8" x14ac:dyDescent="0.2">
      <c r="A6" s="146"/>
      <c r="B6" s="147"/>
      <c r="C6" s="148"/>
      <c r="D6" s="149">
        <v>30848</v>
      </c>
      <c r="E6" s="150"/>
      <c r="F6" s="151">
        <v>39658</v>
      </c>
      <c r="G6" s="152"/>
      <c r="H6" s="153"/>
    </row>
    <row r="7" spans="1:8" x14ac:dyDescent="0.2">
      <c r="A7" s="134" t="s">
        <v>521</v>
      </c>
      <c r="B7" s="139"/>
      <c r="C7" s="140"/>
      <c r="D7" s="141">
        <v>83466</v>
      </c>
      <c r="E7" s="142"/>
      <c r="F7" s="143">
        <v>66481</v>
      </c>
      <c r="G7" s="144"/>
      <c r="H7" s="145"/>
    </row>
    <row r="8" spans="1:8" x14ac:dyDescent="0.2">
      <c r="A8" s="146"/>
      <c r="B8" s="147"/>
      <c r="C8" s="148"/>
      <c r="D8" s="149">
        <v>59845</v>
      </c>
      <c r="E8" s="150"/>
      <c r="F8" s="151">
        <v>36120</v>
      </c>
      <c r="G8" s="152"/>
      <c r="H8" s="153"/>
    </row>
    <row r="9" spans="1:8" x14ac:dyDescent="0.2">
      <c r="A9" s="134" t="s">
        <v>522</v>
      </c>
      <c r="B9" s="139"/>
      <c r="C9" s="140"/>
      <c r="D9" s="141">
        <v>77280</v>
      </c>
      <c r="E9" s="142"/>
      <c r="F9" s="143">
        <v>67825</v>
      </c>
      <c r="G9" s="144"/>
      <c r="H9" s="145"/>
    </row>
    <row r="10" spans="1:8" x14ac:dyDescent="0.2">
      <c r="A10" s="146"/>
      <c r="B10" s="147"/>
      <c r="C10" s="148"/>
      <c r="D10" s="149">
        <v>43744</v>
      </c>
      <c r="E10" s="150"/>
      <c r="F10" s="151">
        <v>39417</v>
      </c>
      <c r="G10" s="152"/>
      <c r="H10" s="153"/>
    </row>
    <row r="11" spans="1:8" x14ac:dyDescent="0.2">
      <c r="A11" s="134" t="s">
        <v>523</v>
      </c>
      <c r="B11" s="139"/>
      <c r="C11" s="140"/>
      <c r="D11" s="141">
        <v>77859</v>
      </c>
      <c r="E11" s="142"/>
      <c r="F11" s="143">
        <v>81158</v>
      </c>
      <c r="G11" s="144"/>
      <c r="H11" s="145"/>
    </row>
    <row r="12" spans="1:8" x14ac:dyDescent="0.2">
      <c r="A12" s="146"/>
      <c r="B12" s="147"/>
      <c r="C12" s="154"/>
      <c r="D12" s="149">
        <v>39636</v>
      </c>
      <c r="E12" s="150"/>
      <c r="F12" s="151">
        <v>45320</v>
      </c>
      <c r="G12" s="152"/>
      <c r="H12" s="153"/>
    </row>
    <row r="13" spans="1:8" x14ac:dyDescent="0.2">
      <c r="A13" s="134"/>
      <c r="B13" s="139"/>
      <c r="C13" s="140"/>
      <c r="D13" s="141">
        <v>72141</v>
      </c>
      <c r="E13" s="142"/>
      <c r="F13" s="143">
        <v>77625</v>
      </c>
      <c r="G13" s="155"/>
      <c r="H13" s="145"/>
    </row>
    <row r="14" spans="1:8" x14ac:dyDescent="0.2">
      <c r="A14" s="146"/>
      <c r="B14" s="147"/>
      <c r="C14" s="148"/>
      <c r="D14" s="149">
        <v>43589</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2.37</v>
      </c>
      <c r="C19" s="156">
        <f>ROUND(VALUE(SUBSTITUTE(実質収支比率等に係る経年分析!G$48,"▲","-")),2)</f>
        <v>3.89</v>
      </c>
      <c r="D19" s="156">
        <f>ROUND(VALUE(SUBSTITUTE(実質収支比率等に係る経年分析!H$48,"▲","-")),2)</f>
        <v>4.1399999999999997</v>
      </c>
      <c r="E19" s="156">
        <f>ROUND(VALUE(SUBSTITUTE(実質収支比率等に係る経年分析!I$48,"▲","-")),2)</f>
        <v>4.41</v>
      </c>
      <c r="F19" s="156">
        <f>ROUND(VALUE(SUBSTITUTE(実質収支比率等に係る経年分析!J$48,"▲","-")),2)</f>
        <v>6.03</v>
      </c>
    </row>
    <row r="20" spans="1:11" x14ac:dyDescent="0.2">
      <c r="A20" s="156" t="s">
        <v>53</v>
      </c>
      <c r="B20" s="156">
        <f>ROUND(VALUE(SUBSTITUTE(実質収支比率等に係る経年分析!F$47,"▲","-")),2)</f>
        <v>34.020000000000003</v>
      </c>
      <c r="C20" s="156">
        <f>ROUND(VALUE(SUBSTITUTE(実質収支比率等に係る経年分析!G$47,"▲","-")),2)</f>
        <v>35.69</v>
      </c>
      <c r="D20" s="156">
        <f>ROUND(VALUE(SUBSTITUTE(実質収支比率等に係る経年分析!H$47,"▲","-")),2)</f>
        <v>36.369999999999997</v>
      </c>
      <c r="E20" s="156">
        <f>ROUND(VALUE(SUBSTITUTE(実質収支比率等に係る経年分析!I$47,"▲","-")),2)</f>
        <v>35.25</v>
      </c>
      <c r="F20" s="156">
        <f>ROUND(VALUE(SUBSTITUTE(実質収支比率等に係る経年分析!J$47,"▲","-")),2)</f>
        <v>34.67</v>
      </c>
    </row>
    <row r="21" spans="1:11" x14ac:dyDescent="0.2">
      <c r="A21" s="156" t="s">
        <v>54</v>
      </c>
      <c r="B21" s="156">
        <f>IF(ISNUMBER(VALUE(SUBSTITUTE(実質収支比率等に係る経年分析!F$49,"▲","-"))),ROUND(VALUE(SUBSTITUTE(実質収支比率等に係る経年分析!F$49,"▲","-")),2),NA())</f>
        <v>7.4</v>
      </c>
      <c r="C21" s="156">
        <f>IF(ISNUMBER(VALUE(SUBSTITUTE(実質収支比率等に係る経年分析!G$49,"▲","-"))),ROUND(VALUE(SUBSTITUTE(実質収支比率等に係る経年分析!G$49,"▲","-")),2),NA())</f>
        <v>4.75</v>
      </c>
      <c r="D21" s="156">
        <f>IF(ISNUMBER(VALUE(SUBSTITUTE(実質収支比率等に係る経年分析!H$49,"▲","-"))),ROUND(VALUE(SUBSTITUTE(実質収支比率等に係る経年分析!H$49,"▲","-")),2),NA())</f>
        <v>-0.69</v>
      </c>
      <c r="E21" s="156">
        <f>IF(ISNUMBER(VALUE(SUBSTITUTE(実質収支比率等に係る経年分析!I$49,"▲","-"))),ROUND(VALUE(SUBSTITUTE(実質収支比率等に係る経年分析!I$49,"▲","-")),2),NA())</f>
        <v>-0.51</v>
      </c>
      <c r="F21" s="156">
        <f>IF(ISNUMBER(VALUE(SUBSTITUTE(実質収支比率等に係る経年分析!J$49,"▲","-"))),ROUND(VALUE(SUBSTITUTE(実質収支比率等に係る経年分析!J$49,"▲","-")),2),NA())</f>
        <v>1.44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1.72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1.99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2.36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雫石町簡易水道事業会計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0.28000000000000003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
      <c r="A32" s="157" t="str">
        <f>IF(連結実質赤字比率に係る赤字・黒字の構成分析!C$38="",NA(),連結実質赤字比率に係る赤字・黒字の構成分析!C$38)</f>
        <v>雫石町立雫石診療所特別会計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0.33</v>
      </c>
    </row>
    <row r="33" spans="1:16" x14ac:dyDescent="0.2">
      <c r="A33" s="157" t="str">
        <f>IF(連結実質赤字比率に係る赤字・黒字の構成分析!C$37="",NA(),連結実質赤字比率に係る赤字・黒字の構成分析!C$37)</f>
        <v>雫石町下水道事業会計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2.4300000000000002</v>
      </c>
    </row>
    <row r="34" spans="1:16" x14ac:dyDescent="0.2">
      <c r="A34" s="157" t="str">
        <f>IF(連結実質赤字比率に係る赤字・黒字の構成分析!C$36="",NA(),連結実質赤字比率に係る赤字・黒字の構成分析!C$36)</f>
        <v>介護保険事業勘定特別会計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1.98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3.82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3.81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4.0999999999999996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5.68</v>
      </c>
    </row>
    <row r="36" spans="1:16" x14ac:dyDescent="0.2">
      <c r="A36" s="157" t="str">
        <f>IF(連結実質赤字比率に係る赤字・黒字の構成分析!C$34="",NA(),連結実質赤字比率に係る赤字・黒字の構成分析!C$34)</f>
        <v>雫石町水道事業会計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9.09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868</v>
      </c>
      <c r="E42" s="158"/>
      <c r="F42" s="158"/>
      <c r="G42" s="158">
        <f>'実質公債費比率（分子）の構造'!L$52</f>
        <v>884</v>
      </c>
      <c r="H42" s="158"/>
      <c r="I42" s="158"/>
      <c r="J42" s="158">
        <f>'実質公債費比率（分子）の構造'!M$52</f>
        <v>873</v>
      </c>
      <c r="K42" s="158"/>
      <c r="L42" s="158"/>
      <c r="M42" s="158">
        <f>'実質公債費比率（分子）の構造'!N$52</f>
        <v>856</v>
      </c>
      <c r="N42" s="158"/>
      <c r="O42" s="158"/>
      <c r="P42" s="158">
        <f>'実質公債費比率（分子）の構造'!O$52</f>
        <v>815</v>
      </c>
    </row>
    <row r="43" spans="1:16" x14ac:dyDescent="0.2">
      <c r="A43" s="158" t="s">
        <v>16</v>
      </c>
      <c r="B43" s="158" t="str">
        <f>'実質公債費比率（分子）の構造'!K$51</f>
        <v>-</v>
      </c>
      <c r="C43" s="158"/>
      <c r="D43" s="158"/>
      <c r="E43" s="158">
        <f>'実質公債費比率（分子）の構造'!L$51</f>
        <v>0</v>
      </c>
      <c r="F43" s="158"/>
      <c r="G43" s="158"/>
      <c r="H43" s="158">
        <f>'実質公債費比率（分子）の構造'!M$51</f>
        <v>0</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15</v>
      </c>
      <c r="C44" s="158"/>
      <c r="D44" s="158"/>
      <c r="E44" s="158">
        <f>'実質公債費比率（分子）の構造'!L$50</f>
        <v>15</v>
      </c>
      <c r="F44" s="158"/>
      <c r="G44" s="158"/>
      <c r="H44" s="158">
        <f>'実質公債費比率（分子）の構造'!M$50</f>
        <v>65</v>
      </c>
      <c r="I44" s="158"/>
      <c r="J44" s="158"/>
      <c r="K44" s="158">
        <f>'実質公債費比率（分子）の構造'!N$50</f>
        <v>63</v>
      </c>
      <c r="L44" s="158"/>
      <c r="M44" s="158"/>
      <c r="N44" s="158">
        <f>'実質公債費比率（分子）の構造'!O$50</f>
        <v>12</v>
      </c>
      <c r="O44" s="158"/>
      <c r="P44" s="158"/>
    </row>
    <row r="45" spans="1:16" x14ac:dyDescent="0.2">
      <c r="A45" s="158" t="s">
        <v>63</v>
      </c>
      <c r="B45" s="158">
        <f>'実質公債費比率（分子）の構造'!K$49</f>
        <v>30</v>
      </c>
      <c r="C45" s="158"/>
      <c r="D45" s="158"/>
      <c r="E45" s="158">
        <f>'実質公債費比率（分子）の構造'!L$49</f>
        <v>31</v>
      </c>
      <c r="F45" s="158"/>
      <c r="G45" s="158"/>
      <c r="H45" s="158">
        <f>'実質公債費比率（分子）の構造'!M$49</f>
        <v>29</v>
      </c>
      <c r="I45" s="158"/>
      <c r="J45" s="158"/>
      <c r="K45" s="158">
        <f>'実質公債費比率（分子）の構造'!N$49</f>
        <v>45</v>
      </c>
      <c r="L45" s="158"/>
      <c r="M45" s="158"/>
      <c r="N45" s="158">
        <f>'実質公債費比率（分子）の構造'!O$49</f>
        <v>54</v>
      </c>
      <c r="O45" s="158"/>
      <c r="P45" s="158"/>
    </row>
    <row r="46" spans="1:16" x14ac:dyDescent="0.2">
      <c r="A46" s="158" t="s">
        <v>64</v>
      </c>
      <c r="B46" s="158">
        <f>'実質公債費比率（分子）の構造'!K$48</f>
        <v>273</v>
      </c>
      <c r="C46" s="158"/>
      <c r="D46" s="158"/>
      <c r="E46" s="158">
        <f>'実質公債費比率（分子）の構造'!L$48</f>
        <v>264</v>
      </c>
      <c r="F46" s="158"/>
      <c r="G46" s="158"/>
      <c r="H46" s="158">
        <f>'実質公債費比率（分子）の構造'!M$48</f>
        <v>270</v>
      </c>
      <c r="I46" s="158"/>
      <c r="J46" s="158"/>
      <c r="K46" s="158">
        <f>'実質公債費比率（分子）の構造'!N$48</f>
        <v>270</v>
      </c>
      <c r="L46" s="158"/>
      <c r="M46" s="158"/>
      <c r="N46" s="158">
        <f>'実質公債費比率（分子）の構造'!O$48</f>
        <v>269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888</v>
      </c>
      <c r="C49" s="158"/>
      <c r="D49" s="158"/>
      <c r="E49" s="158">
        <f>'実質公債費比率（分子）の構造'!L$45</f>
        <v>942</v>
      </c>
      <c r="F49" s="158"/>
      <c r="G49" s="158"/>
      <c r="H49" s="158">
        <f>'実質公債費比率（分子）の構造'!M$45</f>
        <v>1000</v>
      </c>
      <c r="I49" s="158"/>
      <c r="J49" s="158"/>
      <c r="K49" s="158">
        <f>'実質公債費比率（分子）の構造'!N$45</f>
        <v>1020</v>
      </c>
      <c r="L49" s="158"/>
      <c r="M49" s="158"/>
      <c r="N49" s="158">
        <f>'実質公債費比率（分子）の構造'!O$45</f>
        <v>969</v>
      </c>
      <c r="O49" s="158"/>
      <c r="P49" s="158"/>
    </row>
    <row r="50" spans="1:16" x14ac:dyDescent="0.2">
      <c r="A50" s="158" t="s">
        <v>67</v>
      </c>
      <c r="B50" s="158" t="e">
        <f>NA()</f>
        <v>#N/A</v>
      </c>
      <c r="C50" s="158">
        <f>IF(ISNUMBER('実質公債費比率（分子）の構造'!K$53),'実質公債費比率（分子）の構造'!K$53,NA())</f>
        <v>338</v>
      </c>
      <c r="D50" s="158" t="e">
        <f>NA()</f>
        <v>#N/A</v>
      </c>
      <c r="E50" s="158" t="e">
        <f>NA()</f>
        <v>#N/A</v>
      </c>
      <c r="F50" s="158">
        <f>IF(ISNUMBER('実質公債費比率（分子）の構造'!L$53),'実質公債費比率（分子）の構造'!L$53,NA())</f>
        <v>368</v>
      </c>
      <c r="G50" s="158" t="e">
        <f>NA()</f>
        <v>#N/A</v>
      </c>
      <c r="H50" s="158" t="e">
        <f>NA()</f>
        <v>#N/A</v>
      </c>
      <c r="I50" s="158">
        <f>IF(ISNUMBER('実質公債費比率（分子）の構造'!M$53),'実質公債費比率（分子）の構造'!M$53,NA())</f>
        <v>491</v>
      </c>
      <c r="J50" s="158" t="e">
        <f>NA()</f>
        <v>#N/A</v>
      </c>
      <c r="K50" s="158" t="e">
        <f>NA()</f>
        <v>#N/A</v>
      </c>
      <c r="L50" s="158">
        <f>IF(ISNUMBER('実質公債費比率（分子）の構造'!N$53),'実質公債費比率（分子）の構造'!N$53,NA())</f>
        <v>542</v>
      </c>
      <c r="M50" s="158" t="e">
        <f>NA()</f>
        <v>#N/A</v>
      </c>
      <c r="N50" s="158" t="e">
        <f>NA()</f>
        <v>#N/A</v>
      </c>
      <c r="O50" s="158">
        <f>IF(ISNUMBER('実質公債費比率（分子）の構造'!O$53),'実質公債費比率（分子）の構造'!O$53,NA())</f>
        <v>489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9630</v>
      </c>
      <c r="E56" s="157"/>
      <c r="F56" s="157"/>
      <c r="G56" s="157">
        <f>'将来負担比率（分子）の構造'!J$52</f>
        <v>9446</v>
      </c>
      <c r="H56" s="157"/>
      <c r="I56" s="157"/>
      <c r="J56" s="157">
        <f>'将来負担比率（分子）の構造'!K$52</f>
        <v>8887</v>
      </c>
      <c r="K56" s="157"/>
      <c r="L56" s="157"/>
      <c r="M56" s="157">
        <f>'将来負担比率（分子）の構造'!L$52</f>
        <v>9026</v>
      </c>
      <c r="N56" s="157"/>
      <c r="O56" s="157"/>
      <c r="P56" s="157">
        <f>'将来負担比率（分子）の構造'!M$52</f>
        <v>8661</v>
      </c>
    </row>
    <row r="57" spans="1:16" x14ac:dyDescent="0.2">
      <c r="A57" s="157" t="s">
        <v>42</v>
      </c>
      <c r="B57" s="157"/>
      <c r="C57" s="157"/>
      <c r="D57" s="157">
        <f>'将来負担比率（分子）の構造'!I$51</f>
        <v>45</v>
      </c>
      <c r="E57" s="157"/>
      <c r="F57" s="157"/>
      <c r="G57" s="157">
        <f>'将来負担比率（分子）の構造'!J$51</f>
        <v>41</v>
      </c>
      <c r="H57" s="157"/>
      <c r="I57" s="157"/>
      <c r="J57" s="157">
        <f>'将来負担比率（分子）の構造'!K$51</f>
        <v>32</v>
      </c>
      <c r="K57" s="157"/>
      <c r="L57" s="157"/>
      <c r="M57" s="157">
        <f>'将来負担比率（分子）の構造'!L$51</f>
        <v>24</v>
      </c>
      <c r="N57" s="157"/>
      <c r="O57" s="157"/>
      <c r="P57" s="157">
        <f>'将来負担比率（分子）の構造'!M$51</f>
        <v>18</v>
      </c>
    </row>
    <row r="58" spans="1:16" x14ac:dyDescent="0.2">
      <c r="A58" s="157" t="s">
        <v>41</v>
      </c>
      <c r="B58" s="157"/>
      <c r="C58" s="157"/>
      <c r="D58" s="157">
        <f>'将来負担比率（分子）の構造'!I$50</f>
        <v>2838</v>
      </c>
      <c r="E58" s="157"/>
      <c r="F58" s="157"/>
      <c r="G58" s="157">
        <f>'将来負担比率（分子）の構造'!J$50</f>
        <v>3318</v>
      </c>
      <c r="H58" s="157"/>
      <c r="I58" s="157"/>
      <c r="J58" s="157">
        <f>'将来負担比率（分子）の構造'!K$50</f>
        <v>3379</v>
      </c>
      <c r="K58" s="157"/>
      <c r="L58" s="157"/>
      <c r="M58" s="157">
        <f>'将来負担比率（分子）の構造'!L$50</f>
        <v>3501</v>
      </c>
      <c r="N58" s="157"/>
      <c r="O58" s="157"/>
      <c r="P58" s="157">
        <f>'将来負担比率（分子）の構造'!M$50</f>
        <v>3752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1288</v>
      </c>
      <c r="C62" s="157"/>
      <c r="D62" s="157"/>
      <c r="E62" s="157">
        <f>'将来負担比率（分子）の構造'!J$45</f>
        <v>1415</v>
      </c>
      <c r="F62" s="157"/>
      <c r="G62" s="157"/>
      <c r="H62" s="157">
        <f>'将来負担比率（分子）の構造'!K$45</f>
        <v>1543</v>
      </c>
      <c r="I62" s="157"/>
      <c r="J62" s="157"/>
      <c r="K62" s="157">
        <f>'将来負担比率（分子）の構造'!L$45</f>
        <v>1199</v>
      </c>
      <c r="L62" s="157"/>
      <c r="M62" s="157"/>
      <c r="N62" s="157">
        <f>'将来負担比率（分子）の構造'!M$45</f>
        <v>1158</v>
      </c>
      <c r="O62" s="157"/>
      <c r="P62" s="157"/>
    </row>
    <row r="63" spans="1:16" x14ac:dyDescent="0.2">
      <c r="A63" s="157" t="s">
        <v>34</v>
      </c>
      <c r="B63" s="157">
        <f>'将来負担比率（分子）の構造'!I$44</f>
        <v>136</v>
      </c>
      <c r="C63" s="157"/>
      <c r="D63" s="157"/>
      <c r="E63" s="157">
        <f>'将来負担比率（分子）の構造'!J$44</f>
        <v>179</v>
      </c>
      <c r="F63" s="157"/>
      <c r="G63" s="157"/>
      <c r="H63" s="157">
        <f>'将来負担比率（分子）の構造'!K$44</f>
        <v>184</v>
      </c>
      <c r="I63" s="157"/>
      <c r="J63" s="157"/>
      <c r="K63" s="157">
        <f>'将来負担比率（分子）の構造'!L$44</f>
        <v>143</v>
      </c>
      <c r="L63" s="157"/>
      <c r="M63" s="157"/>
      <c r="N63" s="157">
        <f>'将来負担比率（分子）の構造'!M$44</f>
        <v>131</v>
      </c>
      <c r="O63" s="157"/>
      <c r="P63" s="157"/>
    </row>
    <row r="64" spans="1:16" x14ac:dyDescent="0.2">
      <c r="A64" s="157" t="s">
        <v>33</v>
      </c>
      <c r="B64" s="157">
        <f>'将来負担比率（分子）の構造'!I$43</f>
        <v>4491</v>
      </c>
      <c r="C64" s="157"/>
      <c r="D64" s="157"/>
      <c r="E64" s="157">
        <f>'将来負担比率（分子）の構造'!J$43</f>
        <v>2545</v>
      </c>
      <c r="F64" s="157"/>
      <c r="G64" s="157"/>
      <c r="H64" s="157">
        <f>'将来負担比率（分子）の構造'!K$43</f>
        <v>2401</v>
      </c>
      <c r="I64" s="157"/>
      <c r="J64" s="157"/>
      <c r="K64" s="157">
        <f>'将来負担比率（分子）の構造'!L$43</f>
        <v>2327</v>
      </c>
      <c r="L64" s="157"/>
      <c r="M64" s="157"/>
      <c r="N64" s="157">
        <f>'将来負担比率（分子）の構造'!M$43</f>
        <v>2292</v>
      </c>
      <c r="O64" s="157"/>
      <c r="P64" s="157"/>
    </row>
    <row r="65" spans="1:16" x14ac:dyDescent="0.2">
      <c r="A65" s="157" t="s">
        <v>32</v>
      </c>
      <c r="B65" s="157">
        <f>'将来負担比率（分子）の構造'!I$42</f>
        <v>67</v>
      </c>
      <c r="C65" s="157"/>
      <c r="D65" s="157"/>
      <c r="E65" s="157">
        <f>'将来負担比率（分子）の構造'!J$42</f>
        <v>64</v>
      </c>
      <c r="F65" s="157"/>
      <c r="G65" s="157"/>
      <c r="H65" s="157">
        <f>'将来負担比率（分子）の構造'!K$42</f>
        <v>102</v>
      </c>
      <c r="I65" s="157"/>
      <c r="J65" s="157"/>
      <c r="K65" s="157">
        <f>'将来負担比率（分子）の構造'!L$42</f>
        <v>45</v>
      </c>
      <c r="L65" s="157"/>
      <c r="M65" s="157"/>
      <c r="N65" s="157">
        <f>'将来負担比率（分子）の構造'!M$42</f>
        <v>37</v>
      </c>
      <c r="O65" s="157"/>
      <c r="P65" s="157"/>
    </row>
    <row r="66" spans="1:16" x14ac:dyDescent="0.2">
      <c r="A66" s="157" t="s">
        <v>31</v>
      </c>
      <c r="B66" s="157">
        <f>'将来負担比率（分子）の構造'!I$41</f>
        <v>9336</v>
      </c>
      <c r="C66" s="157"/>
      <c r="D66" s="157"/>
      <c r="E66" s="157">
        <f>'将来負担比率（分子）の構造'!J$41</f>
        <v>9172</v>
      </c>
      <c r="F66" s="157"/>
      <c r="G66" s="157"/>
      <c r="H66" s="157">
        <f>'将来負担比率（分子）の構造'!K$41</f>
        <v>9043</v>
      </c>
      <c r="I66" s="157"/>
      <c r="J66" s="157"/>
      <c r="K66" s="157">
        <f>'将来負担比率（分子）の構造'!L$41</f>
        <v>8688</v>
      </c>
      <c r="L66" s="157"/>
      <c r="M66" s="157"/>
      <c r="N66" s="157">
        <f>'将来負担比率（分子）の構造'!M$41</f>
        <v>8361</v>
      </c>
      <c r="O66" s="157"/>
      <c r="P66" s="157"/>
    </row>
    <row r="67" spans="1:16" x14ac:dyDescent="0.2">
      <c r="A67" s="157" t="s">
        <v>71</v>
      </c>
      <c r="B67" s="157" t="e">
        <f>NA()</f>
        <v>#N/A</v>
      </c>
      <c r="C67" s="157">
        <f>IF(ISNUMBER('将来負担比率（分子）の構造'!I$53), IF('将来負担比率（分子）の構造'!I$53 &lt; 0, 0, '将来負担比率（分子）の構造'!I$53), NA())</f>
        <v>2805</v>
      </c>
      <c r="D67" s="157" t="e">
        <f>NA()</f>
        <v>#N/A</v>
      </c>
      <c r="E67" s="157" t="e">
        <f>NA()</f>
        <v>#N/A</v>
      </c>
      <c r="F67" s="157">
        <f>IF(ISNUMBER('将来負担比率（分子）の構造'!J$53), IF('将来負担比率（分子）の構造'!J$53 &lt; 0, 0, '将来負担比率（分子）の構造'!J$53), NA())</f>
        <v>571</v>
      </c>
      <c r="G67" s="157" t="e">
        <f>NA()</f>
        <v>#N/A</v>
      </c>
      <c r="H67" s="157" t="e">
        <f>NA()</f>
        <v>#N/A</v>
      </c>
      <c r="I67" s="157">
        <f>IF(ISNUMBER('将来負担比率（分子）の構造'!K$53), IF('将来負担比率（分子）の構造'!K$53 &lt; 0, 0, '将来負担比率（分子）の構造'!K$53), NA())</f>
        <v>975</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2320</v>
      </c>
      <c r="C72" s="161">
        <f>基金残高に係る経年分析!G55</f>
        <v>2268</v>
      </c>
      <c r="D72" s="161">
        <f>基金残高に係る経年分析!H55</f>
        <v>2253</v>
      </c>
    </row>
    <row r="73" spans="1:16" x14ac:dyDescent="0.2">
      <c r="A73" s="160" t="s">
        <v>74</v>
      </c>
      <c r="B73" s="161">
        <f>基金残高に係る経年分析!F56</f>
        <v>273</v>
      </c>
      <c r="C73" s="161">
        <f>基金残高に係る経年分析!G56</f>
        <v>250</v>
      </c>
      <c r="D73" s="161">
        <f>基金残高に係る経年分析!H56</f>
        <v>320</v>
      </c>
    </row>
    <row r="74" spans="1:16" x14ac:dyDescent="0.2">
      <c r="A74" s="160" t="s">
        <v>75</v>
      </c>
      <c r="B74" s="161">
        <f>基金残高に係る経年分析!F57</f>
        <v>467</v>
      </c>
      <c r="C74" s="161">
        <f>基金残高に係る経年分析!G57</f>
        <v>604</v>
      </c>
      <c r="D74" s="161">
        <f>基金残高に係る経年分析!H57</f>
        <v>780</v>
      </c>
    </row>
  </sheetData>
  <sheetProtection algorithmName="SHA-512" hashValue="SZXg1oX6bHrfvxDJjJvB2Z394m8bWRYgdD10x3XqASfNN0zLJapRhIsCUMLva3HLAOsXNoO2l4Nh9fA1BAfG0A==" saltValue="nN82S5FGV89ftb/179rT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2062136</v>
      </c>
      <c r="S5" s="664"/>
      <c r="T5" s="664"/>
      <c r="U5" s="664"/>
      <c r="V5" s="664"/>
      <c r="W5" s="664"/>
      <c r="X5" s="664"/>
      <c r="Y5" s="689"/>
      <c r="Z5" s="702">
        <v>17</v>
      </c>
      <c r="AA5" s="702"/>
      <c r="AB5" s="702"/>
      <c r="AC5" s="702"/>
      <c r="AD5" s="703">
        <v>2062136</v>
      </c>
      <c r="AE5" s="703"/>
      <c r="AF5" s="703"/>
      <c r="AG5" s="703"/>
      <c r="AH5" s="703"/>
      <c r="AI5" s="703"/>
      <c r="AJ5" s="703"/>
      <c r="AK5" s="703"/>
      <c r="AL5" s="690">
        <v>31.1</v>
      </c>
      <c r="AM5" s="672"/>
      <c r="AN5" s="672"/>
      <c r="AO5" s="691"/>
      <c r="AP5" s="666" t="s">
        <v>215</v>
      </c>
      <c r="AQ5" s="667"/>
      <c r="AR5" s="667"/>
      <c r="AS5" s="667"/>
      <c r="AT5" s="667"/>
      <c r="AU5" s="667"/>
      <c r="AV5" s="667"/>
      <c r="AW5" s="667"/>
      <c r="AX5" s="667"/>
      <c r="AY5" s="667"/>
      <c r="AZ5" s="667"/>
      <c r="BA5" s="667"/>
      <c r="BB5" s="667"/>
      <c r="BC5" s="667"/>
      <c r="BD5" s="667"/>
      <c r="BE5" s="667"/>
      <c r="BF5" s="668"/>
      <c r="BG5" s="608">
        <v>2007559</v>
      </c>
      <c r="BH5" s="609"/>
      <c r="BI5" s="609"/>
      <c r="BJ5" s="609"/>
      <c r="BK5" s="609"/>
      <c r="BL5" s="609"/>
      <c r="BM5" s="609"/>
      <c r="BN5" s="610"/>
      <c r="BO5" s="646">
        <v>97.4</v>
      </c>
      <c r="BP5" s="646"/>
      <c r="BQ5" s="646"/>
      <c r="BR5" s="646"/>
      <c r="BS5" s="647" t="s">
        <v>122</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251305</v>
      </c>
      <c r="S6" s="609"/>
      <c r="T6" s="609"/>
      <c r="U6" s="609"/>
      <c r="V6" s="609"/>
      <c r="W6" s="609"/>
      <c r="X6" s="609"/>
      <c r="Y6" s="610"/>
      <c r="Z6" s="646">
        <v>2.1</v>
      </c>
      <c r="AA6" s="646"/>
      <c r="AB6" s="646"/>
      <c r="AC6" s="646"/>
      <c r="AD6" s="647">
        <v>251305</v>
      </c>
      <c r="AE6" s="647"/>
      <c r="AF6" s="647"/>
      <c r="AG6" s="647"/>
      <c r="AH6" s="647"/>
      <c r="AI6" s="647"/>
      <c r="AJ6" s="647"/>
      <c r="AK6" s="647"/>
      <c r="AL6" s="611">
        <v>3.8</v>
      </c>
      <c r="AM6" s="612"/>
      <c r="AN6" s="612"/>
      <c r="AO6" s="648"/>
      <c r="AP6" s="605" t="s">
        <v>220</v>
      </c>
      <c r="AQ6" s="606"/>
      <c r="AR6" s="606"/>
      <c r="AS6" s="606"/>
      <c r="AT6" s="606"/>
      <c r="AU6" s="606"/>
      <c r="AV6" s="606"/>
      <c r="AW6" s="606"/>
      <c r="AX6" s="606"/>
      <c r="AY6" s="606"/>
      <c r="AZ6" s="606"/>
      <c r="BA6" s="606"/>
      <c r="BB6" s="606"/>
      <c r="BC6" s="606"/>
      <c r="BD6" s="606"/>
      <c r="BE6" s="606"/>
      <c r="BF6" s="607"/>
      <c r="BG6" s="608">
        <v>2007559</v>
      </c>
      <c r="BH6" s="609"/>
      <c r="BI6" s="609"/>
      <c r="BJ6" s="609"/>
      <c r="BK6" s="609"/>
      <c r="BL6" s="609"/>
      <c r="BM6" s="609"/>
      <c r="BN6" s="610"/>
      <c r="BO6" s="646">
        <v>97.4</v>
      </c>
      <c r="BP6" s="646"/>
      <c r="BQ6" s="646"/>
      <c r="BR6" s="646"/>
      <c r="BS6" s="647" t="s">
        <v>122</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103484</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103484</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474</v>
      </c>
      <c r="S7" s="609"/>
      <c r="T7" s="609"/>
      <c r="U7" s="609"/>
      <c r="V7" s="609"/>
      <c r="W7" s="609"/>
      <c r="X7" s="609"/>
      <c r="Y7" s="610"/>
      <c r="Z7" s="646">
        <v>0</v>
      </c>
      <c r="AA7" s="646"/>
      <c r="AB7" s="646"/>
      <c r="AC7" s="646"/>
      <c r="AD7" s="647">
        <v>474</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606576</v>
      </c>
      <c r="BH7" s="609"/>
      <c r="BI7" s="609"/>
      <c r="BJ7" s="609"/>
      <c r="BK7" s="609"/>
      <c r="BL7" s="609"/>
      <c r="BM7" s="609"/>
      <c r="BN7" s="610"/>
      <c r="BO7" s="646">
        <v>29.4</v>
      </c>
      <c r="BP7" s="646"/>
      <c r="BQ7" s="646"/>
      <c r="BR7" s="646"/>
      <c r="BS7" s="647" t="s">
        <v>122</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2397303</v>
      </c>
      <c r="CS7" s="609"/>
      <c r="CT7" s="609"/>
      <c r="CU7" s="609"/>
      <c r="CV7" s="609"/>
      <c r="CW7" s="609"/>
      <c r="CX7" s="609"/>
      <c r="CY7" s="610"/>
      <c r="CZ7" s="646">
        <v>20.5</v>
      </c>
      <c r="DA7" s="646"/>
      <c r="DB7" s="646"/>
      <c r="DC7" s="646"/>
      <c r="DD7" s="614">
        <v>87117</v>
      </c>
      <c r="DE7" s="609"/>
      <c r="DF7" s="609"/>
      <c r="DG7" s="609"/>
      <c r="DH7" s="609"/>
      <c r="DI7" s="609"/>
      <c r="DJ7" s="609"/>
      <c r="DK7" s="609"/>
      <c r="DL7" s="609"/>
      <c r="DM7" s="609"/>
      <c r="DN7" s="609"/>
      <c r="DO7" s="609"/>
      <c r="DP7" s="610"/>
      <c r="DQ7" s="614">
        <v>1591262</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5671</v>
      </c>
      <c r="S8" s="609"/>
      <c r="T8" s="609"/>
      <c r="U8" s="609"/>
      <c r="V8" s="609"/>
      <c r="W8" s="609"/>
      <c r="X8" s="609"/>
      <c r="Y8" s="610"/>
      <c r="Z8" s="646">
        <v>0</v>
      </c>
      <c r="AA8" s="646"/>
      <c r="AB8" s="646"/>
      <c r="AC8" s="646"/>
      <c r="AD8" s="647">
        <v>5671</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23487</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2749674</v>
      </c>
      <c r="CS8" s="609"/>
      <c r="CT8" s="609"/>
      <c r="CU8" s="609"/>
      <c r="CV8" s="609"/>
      <c r="CW8" s="609"/>
      <c r="CX8" s="609"/>
      <c r="CY8" s="610"/>
      <c r="CZ8" s="646">
        <v>23.5</v>
      </c>
      <c r="DA8" s="646"/>
      <c r="DB8" s="646"/>
      <c r="DC8" s="646"/>
      <c r="DD8" s="614">
        <v>796</v>
      </c>
      <c r="DE8" s="609"/>
      <c r="DF8" s="609"/>
      <c r="DG8" s="609"/>
      <c r="DH8" s="609"/>
      <c r="DI8" s="609"/>
      <c r="DJ8" s="609"/>
      <c r="DK8" s="609"/>
      <c r="DL8" s="609"/>
      <c r="DM8" s="609"/>
      <c r="DN8" s="609"/>
      <c r="DO8" s="609"/>
      <c r="DP8" s="610"/>
      <c r="DQ8" s="614">
        <v>1688142</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7784</v>
      </c>
      <c r="S9" s="609"/>
      <c r="T9" s="609"/>
      <c r="U9" s="609"/>
      <c r="V9" s="609"/>
      <c r="W9" s="609"/>
      <c r="X9" s="609"/>
      <c r="Y9" s="610"/>
      <c r="Z9" s="646">
        <v>0.1</v>
      </c>
      <c r="AA9" s="646"/>
      <c r="AB9" s="646"/>
      <c r="AC9" s="646"/>
      <c r="AD9" s="647">
        <v>7784</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492435</v>
      </c>
      <c r="BH9" s="609"/>
      <c r="BI9" s="609"/>
      <c r="BJ9" s="609"/>
      <c r="BK9" s="609"/>
      <c r="BL9" s="609"/>
      <c r="BM9" s="609"/>
      <c r="BN9" s="610"/>
      <c r="BO9" s="646">
        <v>23.9</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1257403</v>
      </c>
      <c r="CS9" s="609"/>
      <c r="CT9" s="609"/>
      <c r="CU9" s="609"/>
      <c r="CV9" s="609"/>
      <c r="CW9" s="609"/>
      <c r="CX9" s="609"/>
      <c r="CY9" s="610"/>
      <c r="CZ9" s="646">
        <v>10.8</v>
      </c>
      <c r="DA9" s="646"/>
      <c r="DB9" s="646"/>
      <c r="DC9" s="646"/>
      <c r="DD9" s="614">
        <v>25477</v>
      </c>
      <c r="DE9" s="609"/>
      <c r="DF9" s="609"/>
      <c r="DG9" s="609"/>
      <c r="DH9" s="609"/>
      <c r="DI9" s="609"/>
      <c r="DJ9" s="609"/>
      <c r="DK9" s="609"/>
      <c r="DL9" s="609"/>
      <c r="DM9" s="609"/>
      <c r="DN9" s="609"/>
      <c r="DO9" s="609"/>
      <c r="DP9" s="610"/>
      <c r="DQ9" s="614">
        <v>1023016</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48245</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16936</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16936</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417551</v>
      </c>
      <c r="S11" s="609"/>
      <c r="T11" s="609"/>
      <c r="U11" s="609"/>
      <c r="V11" s="609"/>
      <c r="W11" s="609"/>
      <c r="X11" s="609"/>
      <c r="Y11" s="610"/>
      <c r="Z11" s="611">
        <v>3.4</v>
      </c>
      <c r="AA11" s="612"/>
      <c r="AB11" s="612"/>
      <c r="AC11" s="613"/>
      <c r="AD11" s="614">
        <v>417551</v>
      </c>
      <c r="AE11" s="609"/>
      <c r="AF11" s="609"/>
      <c r="AG11" s="609"/>
      <c r="AH11" s="609"/>
      <c r="AI11" s="609"/>
      <c r="AJ11" s="609"/>
      <c r="AK11" s="610"/>
      <c r="AL11" s="611">
        <v>6.3</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42409</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1125827</v>
      </c>
      <c r="CS11" s="609"/>
      <c r="CT11" s="609"/>
      <c r="CU11" s="609"/>
      <c r="CV11" s="609"/>
      <c r="CW11" s="609"/>
      <c r="CX11" s="609"/>
      <c r="CY11" s="610"/>
      <c r="CZ11" s="646">
        <v>9.6</v>
      </c>
      <c r="DA11" s="646"/>
      <c r="DB11" s="646"/>
      <c r="DC11" s="646"/>
      <c r="DD11" s="614">
        <v>457666</v>
      </c>
      <c r="DE11" s="609"/>
      <c r="DF11" s="609"/>
      <c r="DG11" s="609"/>
      <c r="DH11" s="609"/>
      <c r="DI11" s="609"/>
      <c r="DJ11" s="609"/>
      <c r="DK11" s="609"/>
      <c r="DL11" s="609"/>
      <c r="DM11" s="609"/>
      <c r="DN11" s="609"/>
      <c r="DO11" s="609"/>
      <c r="DP11" s="610"/>
      <c r="DQ11" s="614">
        <v>451104</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v>19032</v>
      </c>
      <c r="S12" s="609"/>
      <c r="T12" s="609"/>
      <c r="U12" s="609"/>
      <c r="V12" s="609"/>
      <c r="W12" s="609"/>
      <c r="X12" s="609"/>
      <c r="Y12" s="610"/>
      <c r="Z12" s="646">
        <v>0.2</v>
      </c>
      <c r="AA12" s="646"/>
      <c r="AB12" s="646"/>
      <c r="AC12" s="646"/>
      <c r="AD12" s="647">
        <v>19032</v>
      </c>
      <c r="AE12" s="647"/>
      <c r="AF12" s="647"/>
      <c r="AG12" s="647"/>
      <c r="AH12" s="647"/>
      <c r="AI12" s="647"/>
      <c r="AJ12" s="647"/>
      <c r="AK12" s="647"/>
      <c r="AL12" s="611">
        <v>0.3</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1205189</v>
      </c>
      <c r="BH12" s="609"/>
      <c r="BI12" s="609"/>
      <c r="BJ12" s="609"/>
      <c r="BK12" s="609"/>
      <c r="BL12" s="609"/>
      <c r="BM12" s="609"/>
      <c r="BN12" s="610"/>
      <c r="BO12" s="646">
        <v>58.4</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420502</v>
      </c>
      <c r="CS12" s="609"/>
      <c r="CT12" s="609"/>
      <c r="CU12" s="609"/>
      <c r="CV12" s="609"/>
      <c r="CW12" s="609"/>
      <c r="CX12" s="609"/>
      <c r="CY12" s="610"/>
      <c r="CZ12" s="646">
        <v>3.6</v>
      </c>
      <c r="DA12" s="646"/>
      <c r="DB12" s="646"/>
      <c r="DC12" s="646"/>
      <c r="DD12" s="614">
        <v>92677</v>
      </c>
      <c r="DE12" s="609"/>
      <c r="DF12" s="609"/>
      <c r="DG12" s="609"/>
      <c r="DH12" s="609"/>
      <c r="DI12" s="609"/>
      <c r="DJ12" s="609"/>
      <c r="DK12" s="609"/>
      <c r="DL12" s="609"/>
      <c r="DM12" s="609"/>
      <c r="DN12" s="609"/>
      <c r="DO12" s="609"/>
      <c r="DP12" s="610"/>
      <c r="DQ12" s="614">
        <v>312393</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1166113</v>
      </c>
      <c r="BH13" s="609"/>
      <c r="BI13" s="609"/>
      <c r="BJ13" s="609"/>
      <c r="BK13" s="609"/>
      <c r="BL13" s="609"/>
      <c r="BM13" s="609"/>
      <c r="BN13" s="610"/>
      <c r="BO13" s="646">
        <v>56.5</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1036275</v>
      </c>
      <c r="CS13" s="609"/>
      <c r="CT13" s="609"/>
      <c r="CU13" s="609"/>
      <c r="CV13" s="609"/>
      <c r="CW13" s="609"/>
      <c r="CX13" s="609"/>
      <c r="CY13" s="610"/>
      <c r="CZ13" s="646">
        <v>8.9</v>
      </c>
      <c r="DA13" s="646"/>
      <c r="DB13" s="646"/>
      <c r="DC13" s="646"/>
      <c r="DD13" s="614">
        <v>373154</v>
      </c>
      <c r="DE13" s="609"/>
      <c r="DF13" s="609"/>
      <c r="DG13" s="609"/>
      <c r="DH13" s="609"/>
      <c r="DI13" s="609"/>
      <c r="DJ13" s="609"/>
      <c r="DK13" s="609"/>
      <c r="DL13" s="609"/>
      <c r="DM13" s="609"/>
      <c r="DN13" s="609"/>
      <c r="DO13" s="609"/>
      <c r="DP13" s="610"/>
      <c r="DQ13" s="614">
        <v>544441</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73378</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406553</v>
      </c>
      <c r="CS14" s="609"/>
      <c r="CT14" s="609"/>
      <c r="CU14" s="609"/>
      <c r="CV14" s="609"/>
      <c r="CW14" s="609"/>
      <c r="CX14" s="609"/>
      <c r="CY14" s="610"/>
      <c r="CZ14" s="646">
        <v>3.5</v>
      </c>
      <c r="DA14" s="646"/>
      <c r="DB14" s="646"/>
      <c r="DC14" s="646"/>
      <c r="DD14" s="614">
        <v>10960</v>
      </c>
      <c r="DE14" s="609"/>
      <c r="DF14" s="609"/>
      <c r="DG14" s="609"/>
      <c r="DH14" s="609"/>
      <c r="DI14" s="609"/>
      <c r="DJ14" s="609"/>
      <c r="DK14" s="609"/>
      <c r="DL14" s="609"/>
      <c r="DM14" s="609"/>
      <c r="DN14" s="609"/>
      <c r="DO14" s="609"/>
      <c r="DP14" s="610"/>
      <c r="DQ14" s="614">
        <v>395646</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14067</v>
      </c>
      <c r="S15" s="609"/>
      <c r="T15" s="609"/>
      <c r="U15" s="609"/>
      <c r="V15" s="609"/>
      <c r="W15" s="609"/>
      <c r="X15" s="609"/>
      <c r="Y15" s="610"/>
      <c r="Z15" s="646">
        <v>0.1</v>
      </c>
      <c r="AA15" s="646"/>
      <c r="AB15" s="646"/>
      <c r="AC15" s="646"/>
      <c r="AD15" s="647">
        <v>14067</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122416</v>
      </c>
      <c r="BH15" s="609"/>
      <c r="BI15" s="609"/>
      <c r="BJ15" s="609"/>
      <c r="BK15" s="609"/>
      <c r="BL15" s="609"/>
      <c r="BM15" s="609"/>
      <c r="BN15" s="610"/>
      <c r="BO15" s="646">
        <v>5.9</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1204905</v>
      </c>
      <c r="CS15" s="609"/>
      <c r="CT15" s="609"/>
      <c r="CU15" s="609"/>
      <c r="CV15" s="609"/>
      <c r="CW15" s="609"/>
      <c r="CX15" s="609"/>
      <c r="CY15" s="610"/>
      <c r="CZ15" s="646">
        <v>10.3</v>
      </c>
      <c r="DA15" s="646"/>
      <c r="DB15" s="646"/>
      <c r="DC15" s="646"/>
      <c r="DD15" s="614">
        <v>119651</v>
      </c>
      <c r="DE15" s="609"/>
      <c r="DF15" s="609"/>
      <c r="DG15" s="609"/>
      <c r="DH15" s="609"/>
      <c r="DI15" s="609"/>
      <c r="DJ15" s="609"/>
      <c r="DK15" s="609"/>
      <c r="DL15" s="609"/>
      <c r="DM15" s="609"/>
      <c r="DN15" s="609"/>
      <c r="DO15" s="609"/>
      <c r="DP15" s="610"/>
      <c r="DQ15" s="614">
        <v>1041956</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29146</v>
      </c>
      <c r="S16" s="609"/>
      <c r="T16" s="609"/>
      <c r="U16" s="609"/>
      <c r="V16" s="609"/>
      <c r="W16" s="609"/>
      <c r="X16" s="609"/>
      <c r="Y16" s="610"/>
      <c r="Z16" s="646">
        <v>0.2</v>
      </c>
      <c r="AA16" s="646"/>
      <c r="AB16" s="646"/>
      <c r="AC16" s="646"/>
      <c r="AD16" s="647">
        <v>29146</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959</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59</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69486</v>
      </c>
      <c r="S17" s="609"/>
      <c r="T17" s="609"/>
      <c r="U17" s="609"/>
      <c r="V17" s="609"/>
      <c r="W17" s="609"/>
      <c r="X17" s="609"/>
      <c r="Y17" s="610"/>
      <c r="Z17" s="646">
        <v>0.6</v>
      </c>
      <c r="AA17" s="646"/>
      <c r="AB17" s="646"/>
      <c r="AC17" s="646"/>
      <c r="AD17" s="647">
        <v>69486</v>
      </c>
      <c r="AE17" s="647"/>
      <c r="AF17" s="647"/>
      <c r="AG17" s="647"/>
      <c r="AH17" s="647"/>
      <c r="AI17" s="647"/>
      <c r="AJ17" s="647"/>
      <c r="AK17" s="647"/>
      <c r="AL17" s="611">
        <v>1</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969444</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962919</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9478</v>
      </c>
      <c r="S18" s="609"/>
      <c r="T18" s="609"/>
      <c r="U18" s="609"/>
      <c r="V18" s="609"/>
      <c r="W18" s="609"/>
      <c r="X18" s="609"/>
      <c r="Y18" s="610"/>
      <c r="Z18" s="646">
        <v>0.1</v>
      </c>
      <c r="AA18" s="646"/>
      <c r="AB18" s="646"/>
      <c r="AC18" s="646"/>
      <c r="AD18" s="647">
        <v>9478</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59562</v>
      </c>
      <c r="S19" s="609"/>
      <c r="T19" s="609"/>
      <c r="U19" s="609"/>
      <c r="V19" s="609"/>
      <c r="W19" s="609"/>
      <c r="X19" s="609"/>
      <c r="Y19" s="610"/>
      <c r="Z19" s="646">
        <v>0.5</v>
      </c>
      <c r="AA19" s="646"/>
      <c r="AB19" s="646"/>
      <c r="AC19" s="646"/>
      <c r="AD19" s="647">
        <v>59562</v>
      </c>
      <c r="AE19" s="647"/>
      <c r="AF19" s="647"/>
      <c r="AG19" s="647"/>
      <c r="AH19" s="647"/>
      <c r="AI19" s="647"/>
      <c r="AJ19" s="647"/>
      <c r="AK19" s="647"/>
      <c r="AL19" s="611">
        <v>0.9</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54577</v>
      </c>
      <c r="BH19" s="609"/>
      <c r="BI19" s="609"/>
      <c r="BJ19" s="609"/>
      <c r="BK19" s="609"/>
      <c r="BL19" s="609"/>
      <c r="BM19" s="609"/>
      <c r="BN19" s="610"/>
      <c r="BO19" s="646">
        <v>2.6</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v>446</v>
      </c>
      <c r="S20" s="609"/>
      <c r="T20" s="609"/>
      <c r="U20" s="609"/>
      <c r="V20" s="609"/>
      <c r="W20" s="609"/>
      <c r="X20" s="609"/>
      <c r="Y20" s="610"/>
      <c r="Z20" s="646">
        <v>0</v>
      </c>
      <c r="AA20" s="646"/>
      <c r="AB20" s="646"/>
      <c r="AC20" s="646"/>
      <c r="AD20" s="647">
        <v>446</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54577</v>
      </c>
      <c r="BH20" s="609"/>
      <c r="BI20" s="609"/>
      <c r="BJ20" s="609"/>
      <c r="BK20" s="609"/>
      <c r="BL20" s="609"/>
      <c r="BM20" s="609"/>
      <c r="BN20" s="610"/>
      <c r="BO20" s="646">
        <v>2.6</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11689265</v>
      </c>
      <c r="CS20" s="609"/>
      <c r="CT20" s="609"/>
      <c r="CU20" s="609"/>
      <c r="CV20" s="609"/>
      <c r="CW20" s="609"/>
      <c r="CX20" s="609"/>
      <c r="CY20" s="610"/>
      <c r="CZ20" s="646">
        <v>100</v>
      </c>
      <c r="DA20" s="646"/>
      <c r="DB20" s="646"/>
      <c r="DC20" s="646"/>
      <c r="DD20" s="614">
        <v>1167498</v>
      </c>
      <c r="DE20" s="609"/>
      <c r="DF20" s="609"/>
      <c r="DG20" s="609"/>
      <c r="DH20" s="609"/>
      <c r="DI20" s="609"/>
      <c r="DJ20" s="609"/>
      <c r="DK20" s="609"/>
      <c r="DL20" s="609"/>
      <c r="DM20" s="609"/>
      <c r="DN20" s="609"/>
      <c r="DO20" s="609"/>
      <c r="DP20" s="610"/>
      <c r="DQ20" s="614">
        <v>8131358</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4164925</v>
      </c>
      <c r="S21" s="609"/>
      <c r="T21" s="609"/>
      <c r="U21" s="609"/>
      <c r="V21" s="609"/>
      <c r="W21" s="609"/>
      <c r="X21" s="609"/>
      <c r="Y21" s="610"/>
      <c r="Z21" s="646">
        <v>34.4</v>
      </c>
      <c r="AA21" s="646"/>
      <c r="AB21" s="646"/>
      <c r="AC21" s="646"/>
      <c r="AD21" s="647">
        <v>3703567</v>
      </c>
      <c r="AE21" s="647"/>
      <c r="AF21" s="647"/>
      <c r="AG21" s="647"/>
      <c r="AH21" s="647"/>
      <c r="AI21" s="647"/>
      <c r="AJ21" s="647"/>
      <c r="AK21" s="647"/>
      <c r="AL21" s="611">
        <v>55.8</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54577</v>
      </c>
      <c r="BH21" s="609"/>
      <c r="BI21" s="609"/>
      <c r="BJ21" s="609"/>
      <c r="BK21" s="609"/>
      <c r="BL21" s="609"/>
      <c r="BM21" s="609"/>
      <c r="BN21" s="610"/>
      <c r="BO21" s="646">
        <v>2.6</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3703567</v>
      </c>
      <c r="S22" s="609"/>
      <c r="T22" s="609"/>
      <c r="U22" s="609"/>
      <c r="V22" s="609"/>
      <c r="W22" s="609"/>
      <c r="X22" s="609"/>
      <c r="Y22" s="610"/>
      <c r="Z22" s="646">
        <v>30.6</v>
      </c>
      <c r="AA22" s="646"/>
      <c r="AB22" s="646"/>
      <c r="AC22" s="646"/>
      <c r="AD22" s="647">
        <v>3703567</v>
      </c>
      <c r="AE22" s="647"/>
      <c r="AF22" s="647"/>
      <c r="AG22" s="647"/>
      <c r="AH22" s="647"/>
      <c r="AI22" s="647"/>
      <c r="AJ22" s="647"/>
      <c r="AK22" s="647"/>
      <c r="AL22" s="611">
        <v>55.8</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461036</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v>322</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4612091</v>
      </c>
      <c r="CS24" s="664"/>
      <c r="CT24" s="664"/>
      <c r="CU24" s="664"/>
      <c r="CV24" s="664"/>
      <c r="CW24" s="664"/>
      <c r="CX24" s="664"/>
      <c r="CY24" s="689"/>
      <c r="CZ24" s="690">
        <v>39.5</v>
      </c>
      <c r="DA24" s="672"/>
      <c r="DB24" s="672"/>
      <c r="DC24" s="692"/>
      <c r="DD24" s="688">
        <v>3464136</v>
      </c>
      <c r="DE24" s="664"/>
      <c r="DF24" s="664"/>
      <c r="DG24" s="664"/>
      <c r="DH24" s="664"/>
      <c r="DI24" s="664"/>
      <c r="DJ24" s="664"/>
      <c r="DK24" s="689"/>
      <c r="DL24" s="688">
        <v>3224405</v>
      </c>
      <c r="DM24" s="664"/>
      <c r="DN24" s="664"/>
      <c r="DO24" s="664"/>
      <c r="DP24" s="664"/>
      <c r="DQ24" s="664"/>
      <c r="DR24" s="664"/>
      <c r="DS24" s="664"/>
      <c r="DT24" s="664"/>
      <c r="DU24" s="664"/>
      <c r="DV24" s="689"/>
      <c r="DW24" s="690">
        <v>48.5</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7041577</v>
      </c>
      <c r="S25" s="609"/>
      <c r="T25" s="609"/>
      <c r="U25" s="609"/>
      <c r="V25" s="609"/>
      <c r="W25" s="609"/>
      <c r="X25" s="609"/>
      <c r="Y25" s="610"/>
      <c r="Z25" s="646">
        <v>58.1</v>
      </c>
      <c r="AA25" s="646"/>
      <c r="AB25" s="646"/>
      <c r="AC25" s="646"/>
      <c r="AD25" s="647">
        <v>6580219</v>
      </c>
      <c r="AE25" s="647"/>
      <c r="AF25" s="647"/>
      <c r="AG25" s="647"/>
      <c r="AH25" s="647"/>
      <c r="AI25" s="647"/>
      <c r="AJ25" s="647"/>
      <c r="AK25" s="647"/>
      <c r="AL25" s="611">
        <v>99.2</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2133085</v>
      </c>
      <c r="CS25" s="621"/>
      <c r="CT25" s="621"/>
      <c r="CU25" s="621"/>
      <c r="CV25" s="621"/>
      <c r="CW25" s="621"/>
      <c r="CX25" s="621"/>
      <c r="CY25" s="622"/>
      <c r="CZ25" s="611">
        <v>18.2</v>
      </c>
      <c r="DA25" s="623"/>
      <c r="DB25" s="623"/>
      <c r="DC25" s="624"/>
      <c r="DD25" s="614">
        <v>1856904</v>
      </c>
      <c r="DE25" s="621"/>
      <c r="DF25" s="621"/>
      <c r="DG25" s="621"/>
      <c r="DH25" s="621"/>
      <c r="DI25" s="621"/>
      <c r="DJ25" s="621"/>
      <c r="DK25" s="622"/>
      <c r="DL25" s="614">
        <v>1844880</v>
      </c>
      <c r="DM25" s="621"/>
      <c r="DN25" s="621"/>
      <c r="DO25" s="621"/>
      <c r="DP25" s="621"/>
      <c r="DQ25" s="621"/>
      <c r="DR25" s="621"/>
      <c r="DS25" s="621"/>
      <c r="DT25" s="621"/>
      <c r="DU25" s="621"/>
      <c r="DV25" s="622"/>
      <c r="DW25" s="611">
        <v>27.7</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1718</v>
      </c>
      <c r="S26" s="609"/>
      <c r="T26" s="609"/>
      <c r="U26" s="609"/>
      <c r="V26" s="609"/>
      <c r="W26" s="609"/>
      <c r="X26" s="609"/>
      <c r="Y26" s="610"/>
      <c r="Z26" s="646">
        <v>0</v>
      </c>
      <c r="AA26" s="646"/>
      <c r="AB26" s="646"/>
      <c r="AC26" s="646"/>
      <c r="AD26" s="647">
        <v>1718</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1259091</v>
      </c>
      <c r="CS26" s="609"/>
      <c r="CT26" s="609"/>
      <c r="CU26" s="609"/>
      <c r="CV26" s="609"/>
      <c r="CW26" s="609"/>
      <c r="CX26" s="609"/>
      <c r="CY26" s="610"/>
      <c r="CZ26" s="611">
        <v>10.8</v>
      </c>
      <c r="DA26" s="623"/>
      <c r="DB26" s="623"/>
      <c r="DC26" s="624"/>
      <c r="DD26" s="614">
        <v>1117931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58222</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2062136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1509562</v>
      </c>
      <c r="CS27" s="621"/>
      <c r="CT27" s="621"/>
      <c r="CU27" s="621"/>
      <c r="CV27" s="621"/>
      <c r="CW27" s="621"/>
      <c r="CX27" s="621"/>
      <c r="CY27" s="622"/>
      <c r="CZ27" s="611">
        <v>12.9</v>
      </c>
      <c r="DA27" s="623"/>
      <c r="DB27" s="623"/>
      <c r="DC27" s="624"/>
      <c r="DD27" s="614">
        <v>644313</v>
      </c>
      <c r="DE27" s="621"/>
      <c r="DF27" s="621"/>
      <c r="DG27" s="621"/>
      <c r="DH27" s="621"/>
      <c r="DI27" s="621"/>
      <c r="DJ27" s="621"/>
      <c r="DK27" s="622"/>
      <c r="DL27" s="614">
        <v>416606</v>
      </c>
      <c r="DM27" s="621"/>
      <c r="DN27" s="621"/>
      <c r="DO27" s="621"/>
      <c r="DP27" s="621"/>
      <c r="DQ27" s="621"/>
      <c r="DR27" s="621"/>
      <c r="DS27" s="621"/>
      <c r="DT27" s="621"/>
      <c r="DU27" s="621"/>
      <c r="DV27" s="622"/>
      <c r="DW27" s="611">
        <v>6.3</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86867</v>
      </c>
      <c r="S28" s="609"/>
      <c r="T28" s="609"/>
      <c r="U28" s="609"/>
      <c r="V28" s="609"/>
      <c r="W28" s="609"/>
      <c r="X28" s="609"/>
      <c r="Y28" s="610"/>
      <c r="Z28" s="646">
        <v>0.7</v>
      </c>
      <c r="AA28" s="646"/>
      <c r="AB28" s="646"/>
      <c r="AC28" s="646"/>
      <c r="AD28" s="647">
        <v>10404</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969444</v>
      </c>
      <c r="CS28" s="609"/>
      <c r="CT28" s="609"/>
      <c r="CU28" s="609"/>
      <c r="CV28" s="609"/>
      <c r="CW28" s="609"/>
      <c r="CX28" s="609"/>
      <c r="CY28" s="610"/>
      <c r="CZ28" s="611">
        <v>8.3000000000000007</v>
      </c>
      <c r="DA28" s="623"/>
      <c r="DB28" s="623"/>
      <c r="DC28" s="624"/>
      <c r="DD28" s="614">
        <v>962919</v>
      </c>
      <c r="DE28" s="609"/>
      <c r="DF28" s="609"/>
      <c r="DG28" s="609"/>
      <c r="DH28" s="609"/>
      <c r="DI28" s="609"/>
      <c r="DJ28" s="609"/>
      <c r="DK28" s="610"/>
      <c r="DL28" s="614">
        <v>962919</v>
      </c>
      <c r="DM28" s="609"/>
      <c r="DN28" s="609"/>
      <c r="DO28" s="609"/>
      <c r="DP28" s="609"/>
      <c r="DQ28" s="609"/>
      <c r="DR28" s="609"/>
      <c r="DS28" s="609"/>
      <c r="DT28" s="609"/>
      <c r="DU28" s="609"/>
      <c r="DV28" s="610"/>
      <c r="DW28" s="611">
        <v>14.5</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7790</v>
      </c>
      <c r="S29" s="609"/>
      <c r="T29" s="609"/>
      <c r="U29" s="609"/>
      <c r="V29" s="609"/>
      <c r="W29" s="609"/>
      <c r="X29" s="609"/>
      <c r="Y29" s="610"/>
      <c r="Z29" s="646">
        <v>0.1</v>
      </c>
      <c r="AA29" s="646"/>
      <c r="AB29" s="646"/>
      <c r="AC29" s="646"/>
      <c r="AD29" s="647">
        <v>475</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969444</v>
      </c>
      <c r="CS29" s="621"/>
      <c r="CT29" s="621"/>
      <c r="CU29" s="621"/>
      <c r="CV29" s="621"/>
      <c r="CW29" s="621"/>
      <c r="CX29" s="621"/>
      <c r="CY29" s="622"/>
      <c r="CZ29" s="611">
        <v>8.3000000000000007</v>
      </c>
      <c r="DA29" s="623"/>
      <c r="DB29" s="623"/>
      <c r="DC29" s="624"/>
      <c r="DD29" s="614">
        <v>962919</v>
      </c>
      <c r="DE29" s="621"/>
      <c r="DF29" s="621"/>
      <c r="DG29" s="621"/>
      <c r="DH29" s="621"/>
      <c r="DI29" s="621"/>
      <c r="DJ29" s="621"/>
      <c r="DK29" s="622"/>
      <c r="DL29" s="614">
        <v>962919</v>
      </c>
      <c r="DM29" s="621"/>
      <c r="DN29" s="621"/>
      <c r="DO29" s="621"/>
      <c r="DP29" s="621"/>
      <c r="DQ29" s="621"/>
      <c r="DR29" s="621"/>
      <c r="DS29" s="621"/>
      <c r="DT29" s="621"/>
      <c r="DU29" s="621"/>
      <c r="DV29" s="622"/>
      <c r="DW29" s="611">
        <v>14.5</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1157040</v>
      </c>
      <c r="S30" s="609"/>
      <c r="T30" s="609"/>
      <c r="U30" s="609"/>
      <c r="V30" s="609"/>
      <c r="W30" s="609"/>
      <c r="X30" s="609"/>
      <c r="Y30" s="610"/>
      <c r="Z30" s="646">
        <v>9.5</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950628</v>
      </c>
      <c r="CS30" s="609"/>
      <c r="CT30" s="609"/>
      <c r="CU30" s="609"/>
      <c r="CV30" s="609"/>
      <c r="CW30" s="609"/>
      <c r="CX30" s="609"/>
      <c r="CY30" s="610"/>
      <c r="CZ30" s="611">
        <v>8.1</v>
      </c>
      <c r="DA30" s="623"/>
      <c r="DB30" s="623"/>
      <c r="DC30" s="624"/>
      <c r="DD30" s="614">
        <v>944103</v>
      </c>
      <c r="DE30" s="609"/>
      <c r="DF30" s="609"/>
      <c r="DG30" s="609"/>
      <c r="DH30" s="609"/>
      <c r="DI30" s="609"/>
      <c r="DJ30" s="609"/>
      <c r="DK30" s="610"/>
      <c r="DL30" s="614">
        <v>944103</v>
      </c>
      <c r="DM30" s="609"/>
      <c r="DN30" s="609"/>
      <c r="DO30" s="609"/>
      <c r="DP30" s="609"/>
      <c r="DQ30" s="609"/>
      <c r="DR30" s="609"/>
      <c r="DS30" s="609"/>
      <c r="DT30" s="609"/>
      <c r="DU30" s="609"/>
      <c r="DV30" s="610"/>
      <c r="DW30" s="611">
        <v>14.2</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98.2</v>
      </c>
      <c r="BH31" s="671"/>
      <c r="BI31" s="671"/>
      <c r="BJ31" s="671"/>
      <c r="BK31" s="671"/>
      <c r="BL31" s="671"/>
      <c r="BM31" s="672">
        <v>93.5</v>
      </c>
      <c r="BN31" s="671"/>
      <c r="BO31" s="671"/>
      <c r="BP31" s="671"/>
      <c r="BQ31" s="673"/>
      <c r="BR31" s="670">
        <v>97.5</v>
      </c>
      <c r="BS31" s="671"/>
      <c r="BT31" s="671"/>
      <c r="BU31" s="671"/>
      <c r="BV31" s="671"/>
      <c r="BW31" s="671"/>
      <c r="BX31" s="672">
        <v>94</v>
      </c>
      <c r="BY31" s="671"/>
      <c r="BZ31" s="671"/>
      <c r="CA31" s="671"/>
      <c r="CB31" s="673"/>
      <c r="CD31" s="629"/>
      <c r="CE31" s="630"/>
      <c r="CF31" s="605" t="s">
        <v>299</v>
      </c>
      <c r="CG31" s="606"/>
      <c r="CH31" s="606"/>
      <c r="CI31" s="606"/>
      <c r="CJ31" s="606"/>
      <c r="CK31" s="606"/>
      <c r="CL31" s="606"/>
      <c r="CM31" s="606"/>
      <c r="CN31" s="606"/>
      <c r="CO31" s="606"/>
      <c r="CP31" s="606"/>
      <c r="CQ31" s="607"/>
      <c r="CR31" s="608">
        <v>18816</v>
      </c>
      <c r="CS31" s="621"/>
      <c r="CT31" s="621"/>
      <c r="CU31" s="621"/>
      <c r="CV31" s="621"/>
      <c r="CW31" s="621"/>
      <c r="CX31" s="621"/>
      <c r="CY31" s="622"/>
      <c r="CZ31" s="611">
        <v>0.2</v>
      </c>
      <c r="DA31" s="623"/>
      <c r="DB31" s="623"/>
      <c r="DC31" s="624"/>
      <c r="DD31" s="614">
        <v>18816</v>
      </c>
      <c r="DE31" s="621"/>
      <c r="DF31" s="621"/>
      <c r="DG31" s="621"/>
      <c r="DH31" s="621"/>
      <c r="DI31" s="621"/>
      <c r="DJ31" s="621"/>
      <c r="DK31" s="622"/>
      <c r="DL31" s="614">
        <v>18816</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1052289</v>
      </c>
      <c r="S32" s="609"/>
      <c r="T32" s="609"/>
      <c r="U32" s="609"/>
      <c r="V32" s="609"/>
      <c r="W32" s="609"/>
      <c r="X32" s="609"/>
      <c r="Y32" s="610"/>
      <c r="Z32" s="646">
        <v>8.6999999999999993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99.2</v>
      </c>
      <c r="BH32" s="621"/>
      <c r="BI32" s="621"/>
      <c r="BJ32" s="621"/>
      <c r="BK32" s="621"/>
      <c r="BL32" s="621"/>
      <c r="BM32" s="612">
        <v>96.9</v>
      </c>
      <c r="BN32" s="621"/>
      <c r="BO32" s="621"/>
      <c r="BP32" s="621"/>
      <c r="BQ32" s="644"/>
      <c r="BR32" s="674">
        <v>98.6</v>
      </c>
      <c r="BS32" s="621"/>
      <c r="BT32" s="621"/>
      <c r="BU32" s="621"/>
      <c r="BV32" s="621"/>
      <c r="BW32" s="621"/>
      <c r="BX32" s="612">
        <v>97</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40364</v>
      </c>
      <c r="S33" s="609"/>
      <c r="T33" s="609"/>
      <c r="U33" s="609"/>
      <c r="V33" s="609"/>
      <c r="W33" s="609"/>
      <c r="X33" s="609"/>
      <c r="Y33" s="610"/>
      <c r="Z33" s="646">
        <v>0.3</v>
      </c>
      <c r="AA33" s="646"/>
      <c r="AB33" s="646"/>
      <c r="AC33" s="646"/>
      <c r="AD33" s="647">
        <v>12995</v>
      </c>
      <c r="AE33" s="647"/>
      <c r="AF33" s="647"/>
      <c r="AG33" s="647"/>
      <c r="AH33" s="647"/>
      <c r="AI33" s="647"/>
      <c r="AJ33" s="647"/>
      <c r="AK33" s="647"/>
      <c r="AL33" s="611">
        <v>0.2</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97.3</v>
      </c>
      <c r="BH33" s="593"/>
      <c r="BI33" s="593"/>
      <c r="BJ33" s="593"/>
      <c r="BK33" s="593"/>
      <c r="BL33" s="593"/>
      <c r="BM33" s="639">
        <v>90.5</v>
      </c>
      <c r="BN33" s="593"/>
      <c r="BO33" s="593"/>
      <c r="BP33" s="593"/>
      <c r="BQ33" s="656"/>
      <c r="BR33" s="669">
        <v>96.5</v>
      </c>
      <c r="BS33" s="593"/>
      <c r="BT33" s="593"/>
      <c r="BU33" s="593"/>
      <c r="BV33" s="593"/>
      <c r="BW33" s="593"/>
      <c r="BX33" s="639">
        <v>91.3</v>
      </c>
      <c r="BY33" s="593"/>
      <c r="BZ33" s="593"/>
      <c r="CA33" s="593"/>
      <c r="CB33" s="656"/>
      <c r="CD33" s="605" t="s">
        <v>306</v>
      </c>
      <c r="CE33" s="606"/>
      <c r="CF33" s="606"/>
      <c r="CG33" s="606"/>
      <c r="CH33" s="606"/>
      <c r="CI33" s="606"/>
      <c r="CJ33" s="606"/>
      <c r="CK33" s="606"/>
      <c r="CL33" s="606"/>
      <c r="CM33" s="606"/>
      <c r="CN33" s="606"/>
      <c r="CO33" s="606"/>
      <c r="CP33" s="606"/>
      <c r="CQ33" s="607"/>
      <c r="CR33" s="608">
        <v>5908717</v>
      </c>
      <c r="CS33" s="621"/>
      <c r="CT33" s="621"/>
      <c r="CU33" s="621"/>
      <c r="CV33" s="621"/>
      <c r="CW33" s="621"/>
      <c r="CX33" s="621"/>
      <c r="CY33" s="622"/>
      <c r="CZ33" s="611">
        <v>50.5</v>
      </c>
      <c r="DA33" s="623"/>
      <c r="DB33" s="623"/>
      <c r="DC33" s="624"/>
      <c r="DD33" s="614">
        <v>4572978</v>
      </c>
      <c r="DE33" s="621"/>
      <c r="DF33" s="621"/>
      <c r="DG33" s="621"/>
      <c r="DH33" s="621"/>
      <c r="DI33" s="621"/>
      <c r="DJ33" s="621"/>
      <c r="DK33" s="622"/>
      <c r="DL33" s="614">
        <v>3401485</v>
      </c>
      <c r="DM33" s="621"/>
      <c r="DN33" s="621"/>
      <c r="DO33" s="621"/>
      <c r="DP33" s="621"/>
      <c r="DQ33" s="621"/>
      <c r="DR33" s="621"/>
      <c r="DS33" s="621"/>
      <c r="DT33" s="621"/>
      <c r="DU33" s="621"/>
      <c r="DV33" s="622"/>
      <c r="DW33" s="611">
        <v>51.1</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599114</v>
      </c>
      <c r="S34" s="609"/>
      <c r="T34" s="609"/>
      <c r="U34" s="609"/>
      <c r="V34" s="609"/>
      <c r="W34" s="609"/>
      <c r="X34" s="609"/>
      <c r="Y34" s="610"/>
      <c r="Z34" s="646">
        <v>4.9000000000000004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1724160</v>
      </c>
      <c r="CS34" s="609"/>
      <c r="CT34" s="609"/>
      <c r="CU34" s="609"/>
      <c r="CV34" s="609"/>
      <c r="CW34" s="609"/>
      <c r="CX34" s="609"/>
      <c r="CY34" s="610"/>
      <c r="CZ34" s="611">
        <v>14.7</v>
      </c>
      <c r="DA34" s="623"/>
      <c r="DB34" s="623"/>
      <c r="DC34" s="624"/>
      <c r="DD34" s="614">
        <v>1475260</v>
      </c>
      <c r="DE34" s="609"/>
      <c r="DF34" s="609"/>
      <c r="DG34" s="609"/>
      <c r="DH34" s="609"/>
      <c r="DI34" s="609"/>
      <c r="DJ34" s="609"/>
      <c r="DK34" s="610"/>
      <c r="DL34" s="614">
        <v>1072461</v>
      </c>
      <c r="DM34" s="609"/>
      <c r="DN34" s="609"/>
      <c r="DO34" s="609"/>
      <c r="DP34" s="609"/>
      <c r="DQ34" s="609"/>
      <c r="DR34" s="609"/>
      <c r="DS34" s="609"/>
      <c r="DT34" s="609"/>
      <c r="DU34" s="609"/>
      <c r="DV34" s="610"/>
      <c r="DW34" s="611">
        <v>16.100000000000001</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842624</v>
      </c>
      <c r="S35" s="609"/>
      <c r="T35" s="609"/>
      <c r="U35" s="609"/>
      <c r="V35" s="609"/>
      <c r="W35" s="609"/>
      <c r="X35" s="609"/>
      <c r="Y35" s="610"/>
      <c r="Z35" s="646">
        <v>7</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553822</v>
      </c>
      <c r="CS35" s="621"/>
      <c r="CT35" s="621"/>
      <c r="CU35" s="621"/>
      <c r="CV35" s="621"/>
      <c r="CW35" s="621"/>
      <c r="CX35" s="621"/>
      <c r="CY35" s="622"/>
      <c r="CZ35" s="611">
        <v>4.7</v>
      </c>
      <c r="DA35" s="623"/>
      <c r="DB35" s="623"/>
      <c r="DC35" s="624"/>
      <c r="DD35" s="614">
        <v>466830</v>
      </c>
      <c r="DE35" s="621"/>
      <c r="DF35" s="621"/>
      <c r="DG35" s="621"/>
      <c r="DH35" s="621"/>
      <c r="DI35" s="621"/>
      <c r="DJ35" s="621"/>
      <c r="DK35" s="622"/>
      <c r="DL35" s="614">
        <v>466792</v>
      </c>
      <c r="DM35" s="621"/>
      <c r="DN35" s="621"/>
      <c r="DO35" s="621"/>
      <c r="DP35" s="621"/>
      <c r="DQ35" s="621"/>
      <c r="DR35" s="621"/>
      <c r="DS35" s="621"/>
      <c r="DT35" s="621"/>
      <c r="DU35" s="621"/>
      <c r="DV35" s="622"/>
      <c r="DW35" s="611">
        <v>7</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299333</v>
      </c>
      <c r="S36" s="609"/>
      <c r="T36" s="609"/>
      <c r="U36" s="609"/>
      <c r="V36" s="609"/>
      <c r="W36" s="609"/>
      <c r="X36" s="609"/>
      <c r="Y36" s="610"/>
      <c r="Z36" s="646">
        <v>2.5</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1159742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19008</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1686914</v>
      </c>
      <c r="CS36" s="609"/>
      <c r="CT36" s="609"/>
      <c r="CU36" s="609"/>
      <c r="CV36" s="609"/>
      <c r="CW36" s="609"/>
      <c r="CX36" s="609"/>
      <c r="CY36" s="610"/>
      <c r="CZ36" s="611">
        <v>14.4</v>
      </c>
      <c r="DA36" s="623"/>
      <c r="DB36" s="623"/>
      <c r="DC36" s="624"/>
      <c r="DD36" s="614">
        <v>1430676</v>
      </c>
      <c r="DE36" s="609"/>
      <c r="DF36" s="609"/>
      <c r="DG36" s="609"/>
      <c r="DH36" s="609"/>
      <c r="DI36" s="609"/>
      <c r="DJ36" s="609"/>
      <c r="DK36" s="610"/>
      <c r="DL36" s="614">
        <v>1234417</v>
      </c>
      <c r="DM36" s="609"/>
      <c r="DN36" s="609"/>
      <c r="DO36" s="609"/>
      <c r="DP36" s="609"/>
      <c r="DQ36" s="609"/>
      <c r="DR36" s="609"/>
      <c r="DS36" s="609"/>
      <c r="DT36" s="609"/>
      <c r="DU36" s="609"/>
      <c r="DV36" s="610"/>
      <c r="DW36" s="611">
        <v>18.600000000000001</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308274</v>
      </c>
      <c r="S37" s="609"/>
      <c r="T37" s="609"/>
      <c r="U37" s="609"/>
      <c r="V37" s="609"/>
      <c r="W37" s="609"/>
      <c r="X37" s="609"/>
      <c r="Y37" s="610"/>
      <c r="Z37" s="646">
        <v>2.5</v>
      </c>
      <c r="AA37" s="646"/>
      <c r="AB37" s="646"/>
      <c r="AC37" s="646"/>
      <c r="AD37" s="647">
        <v>27224</v>
      </c>
      <c r="AE37" s="647"/>
      <c r="AF37" s="647"/>
      <c r="AG37" s="647"/>
      <c r="AH37" s="647"/>
      <c r="AI37" s="647"/>
      <c r="AJ37" s="647"/>
      <c r="AK37" s="647"/>
      <c r="AL37" s="611">
        <v>0.4</v>
      </c>
      <c r="AM37" s="612"/>
      <c r="AN37" s="612"/>
      <c r="AO37" s="648"/>
      <c r="AQ37" s="641" t="s">
        <v>318</v>
      </c>
      <c r="AR37" s="642"/>
      <c r="AS37" s="642"/>
      <c r="AT37" s="642"/>
      <c r="AU37" s="642"/>
      <c r="AV37" s="642"/>
      <c r="AW37" s="642"/>
      <c r="AX37" s="642"/>
      <c r="AY37" s="643"/>
      <c r="AZ37" s="608">
        <v>293144</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-38435</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744893</v>
      </c>
      <c r="CS37" s="621"/>
      <c r="CT37" s="621"/>
      <c r="CU37" s="621"/>
      <c r="CV37" s="621"/>
      <c r="CW37" s="621"/>
      <c r="CX37" s="621"/>
      <c r="CY37" s="622"/>
      <c r="CZ37" s="611">
        <v>6.4</v>
      </c>
      <c r="DA37" s="623"/>
      <c r="DB37" s="623"/>
      <c r="DC37" s="624"/>
      <c r="DD37" s="614">
        <v>744893</v>
      </c>
      <c r="DE37" s="621"/>
      <c r="DF37" s="621"/>
      <c r="DG37" s="621"/>
      <c r="DH37" s="621"/>
      <c r="DI37" s="621"/>
      <c r="DJ37" s="621"/>
      <c r="DK37" s="622"/>
      <c r="DL37" s="614">
        <v>744545</v>
      </c>
      <c r="DM37" s="621"/>
      <c r="DN37" s="621"/>
      <c r="DO37" s="621"/>
      <c r="DP37" s="621"/>
      <c r="DQ37" s="621"/>
      <c r="DR37" s="621"/>
      <c r="DS37" s="621"/>
      <c r="DT37" s="621"/>
      <c r="DU37" s="621"/>
      <c r="DV37" s="622"/>
      <c r="DW37" s="611">
        <v>11.2</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624219</v>
      </c>
      <c r="S38" s="609"/>
      <c r="T38" s="609"/>
      <c r="U38" s="609"/>
      <c r="V38" s="609"/>
      <c r="W38" s="609"/>
      <c r="X38" s="609"/>
      <c r="Y38" s="610"/>
      <c r="Z38" s="646">
        <v>5.2</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20985</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2064</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827087</v>
      </c>
      <c r="CS38" s="609"/>
      <c r="CT38" s="609"/>
      <c r="CU38" s="609"/>
      <c r="CV38" s="609"/>
      <c r="CW38" s="609"/>
      <c r="CX38" s="609"/>
      <c r="CY38" s="610"/>
      <c r="CZ38" s="611">
        <v>7.1</v>
      </c>
      <c r="DA38" s="623"/>
      <c r="DB38" s="623"/>
      <c r="DC38" s="624"/>
      <c r="DD38" s="614">
        <v>695338</v>
      </c>
      <c r="DE38" s="609"/>
      <c r="DF38" s="609"/>
      <c r="DG38" s="609"/>
      <c r="DH38" s="609"/>
      <c r="DI38" s="609"/>
      <c r="DJ38" s="609"/>
      <c r="DK38" s="610"/>
      <c r="DL38" s="614">
        <v>627815</v>
      </c>
      <c r="DM38" s="609"/>
      <c r="DN38" s="609"/>
      <c r="DO38" s="609"/>
      <c r="DP38" s="609"/>
      <c r="DQ38" s="609"/>
      <c r="DR38" s="609"/>
      <c r="DS38" s="609"/>
      <c r="DT38" s="609"/>
      <c r="DU38" s="609"/>
      <c r="DV38" s="610"/>
      <c r="DW38" s="611">
        <v>9.4</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18526</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3101</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1061249</v>
      </c>
      <c r="CS39" s="621"/>
      <c r="CT39" s="621"/>
      <c r="CU39" s="621"/>
      <c r="CV39" s="621"/>
      <c r="CW39" s="621"/>
      <c r="CX39" s="621"/>
      <c r="CY39" s="622"/>
      <c r="CZ39" s="611">
        <v>9.1</v>
      </c>
      <c r="DA39" s="623"/>
      <c r="DB39" s="623"/>
      <c r="DC39" s="624"/>
      <c r="DD39" s="614">
        <v>452989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17719</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55485</v>
      </c>
      <c r="CS40" s="609"/>
      <c r="CT40" s="609"/>
      <c r="CU40" s="609"/>
      <c r="CV40" s="609"/>
      <c r="CW40" s="609"/>
      <c r="CX40" s="609"/>
      <c r="CY40" s="610"/>
      <c r="CZ40" s="611">
        <v>0.5</v>
      </c>
      <c r="DA40" s="623"/>
      <c r="DB40" s="623"/>
      <c r="DC40" s="624"/>
      <c r="DD40" s="614">
        <v>51885</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12119431</v>
      </c>
      <c r="S41" s="633"/>
      <c r="T41" s="633"/>
      <c r="U41" s="633"/>
      <c r="V41" s="633"/>
      <c r="W41" s="633"/>
      <c r="X41" s="633"/>
      <c r="Y41" s="636"/>
      <c r="Z41" s="637">
        <v>100</v>
      </c>
      <c r="AA41" s="637"/>
      <c r="AB41" s="637"/>
      <c r="AC41" s="637"/>
      <c r="AD41" s="638">
        <v>6633035</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185751</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641336</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420</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1168457</v>
      </c>
      <c r="CS42" s="621"/>
      <c r="CT42" s="621"/>
      <c r="CU42" s="621"/>
      <c r="CV42" s="621"/>
      <c r="CW42" s="621"/>
      <c r="CX42" s="621"/>
      <c r="CY42" s="622"/>
      <c r="CZ42" s="611">
        <v>10</v>
      </c>
      <c r="DA42" s="623"/>
      <c r="DB42" s="623"/>
      <c r="DC42" s="624"/>
      <c r="DD42" s="614">
        <v>94244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27750</v>
      </c>
      <c r="CS43" s="621"/>
      <c r="CT43" s="621"/>
      <c r="CU43" s="621"/>
      <c r="CV43" s="621"/>
      <c r="CW43" s="621"/>
      <c r="CX43" s="621"/>
      <c r="CY43" s="622"/>
      <c r="CZ43" s="611">
        <v>0.2</v>
      </c>
      <c r="DA43" s="623"/>
      <c r="DB43" s="623"/>
      <c r="DC43" s="624"/>
      <c r="DD43" s="614">
        <v>8109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1167498</v>
      </c>
      <c r="CS44" s="609"/>
      <c r="CT44" s="609"/>
      <c r="CU44" s="609"/>
      <c r="CV44" s="609"/>
      <c r="CW44" s="609"/>
      <c r="CX44" s="609"/>
      <c r="CY44" s="610"/>
      <c r="CZ44" s="611">
        <v>10</v>
      </c>
      <c r="DA44" s="612"/>
      <c r="DB44" s="612"/>
      <c r="DC44" s="613"/>
      <c r="DD44" s="614">
        <v>94185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569427</v>
      </c>
      <c r="CS45" s="621"/>
      <c r="CT45" s="621"/>
      <c r="CU45" s="621"/>
      <c r="CV45" s="621"/>
      <c r="CW45" s="621"/>
      <c r="CX45" s="621"/>
      <c r="CY45" s="622"/>
      <c r="CZ45" s="611">
        <v>4.9000000000000004</v>
      </c>
      <c r="DA45" s="623"/>
      <c r="DB45" s="623"/>
      <c r="DC45" s="624"/>
      <c r="DD45" s="614">
        <v>8305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594338</v>
      </c>
      <c r="CS46" s="609"/>
      <c r="CT46" s="609"/>
      <c r="CU46" s="609"/>
      <c r="CV46" s="609"/>
      <c r="CW46" s="609"/>
      <c r="CX46" s="609"/>
      <c r="CY46" s="610"/>
      <c r="CZ46" s="611">
        <v>5.0999999999999996</v>
      </c>
      <c r="DA46" s="612"/>
      <c r="DB46" s="612"/>
      <c r="DC46" s="613"/>
      <c r="DD46" s="614">
        <v>84984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959</v>
      </c>
      <c r="CS47" s="621"/>
      <c r="CT47" s="621"/>
      <c r="CU47" s="621"/>
      <c r="CV47" s="621"/>
      <c r="CW47" s="621"/>
      <c r="CX47" s="621"/>
      <c r="CY47" s="622"/>
      <c r="CZ47" s="611">
        <v>0</v>
      </c>
      <c r="DA47" s="623"/>
      <c r="DB47" s="623"/>
      <c r="DC47" s="624"/>
      <c r="DD47" s="614">
        <v>59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11689265</v>
      </c>
      <c r="CS49" s="593"/>
      <c r="CT49" s="593"/>
      <c r="CU49" s="593"/>
      <c r="CV49" s="593"/>
      <c r="CW49" s="593"/>
      <c r="CX49" s="593"/>
      <c r="CY49" s="594"/>
      <c r="CZ49" s="595">
        <v>100</v>
      </c>
      <c r="DA49" s="596"/>
      <c r="DB49" s="596"/>
      <c r="DC49" s="597"/>
      <c r="DD49" s="598">
        <v>8131358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jAp6ch3JJU5ZRHWSCa4ZVHeuHm61rqKg9KLCm7eqMcMUyxbLnl2kPetUakpGixzGnXWgsytopDH++szu+Eu8Q==" saltValue="S5dMFRfhWdR/+/Cpj5gg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80" sqref="AP80:AT80"/>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11944</v>
      </c>
      <c r="R7" s="1090"/>
      <c r="S7" s="1090"/>
      <c r="T7" s="1090"/>
      <c r="U7" s="1090"/>
      <c r="V7" s="1090">
        <v>11536</v>
      </c>
      <c r="W7" s="1090"/>
      <c r="X7" s="1090"/>
      <c r="Y7" s="1090"/>
      <c r="Z7" s="1090"/>
      <c r="AA7" s="1090">
        <v>408</v>
      </c>
      <c r="AB7" s="1090"/>
      <c r="AC7" s="1090"/>
      <c r="AD7" s="1090"/>
      <c r="AE7" s="1091"/>
      <c r="AF7" s="1092">
        <v>370</v>
      </c>
      <c r="AG7" s="1093"/>
      <c r="AH7" s="1093"/>
      <c r="AI7" s="1093"/>
      <c r="AJ7" s="1094"/>
      <c r="AK7" s="1095">
        <v>862</v>
      </c>
      <c r="AL7" s="1096"/>
      <c r="AM7" s="1096"/>
      <c r="AN7" s="1096"/>
      <c r="AO7" s="1096"/>
      <c r="AP7" s="1096">
        <v>7876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15</v>
      </c>
      <c r="CI7" s="1084"/>
      <c r="CJ7" s="1084"/>
      <c r="CK7" s="1084"/>
      <c r="CL7" s="1085"/>
      <c r="CM7" s="1083">
        <v>66</v>
      </c>
      <c r="CN7" s="1084"/>
      <c r="CO7" s="1084"/>
      <c r="CP7" s="1084"/>
      <c r="CQ7" s="1085"/>
      <c r="CR7" s="1083">
        <v>85</v>
      </c>
      <c r="CS7" s="1084"/>
      <c r="CT7" s="1084"/>
      <c r="CU7" s="1084"/>
      <c r="CV7" s="1085"/>
      <c r="CW7" s="1083">
        <v>0</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7"/>
    </row>
    <row r="8" spans="1:131" s="218" customFormat="1" ht="26.25" customHeight="1" x14ac:dyDescent="0.2">
      <c r="A8" s="221">
        <v>2</v>
      </c>
      <c r="B8" s="1017" t="s">
        <v>374</v>
      </c>
      <c r="C8" s="1018"/>
      <c r="D8" s="1018"/>
      <c r="E8" s="1018"/>
      <c r="F8" s="1018"/>
      <c r="G8" s="1018"/>
      <c r="H8" s="1018"/>
      <c r="I8" s="1018"/>
      <c r="J8" s="1018"/>
      <c r="K8" s="1018"/>
      <c r="L8" s="1018"/>
      <c r="M8" s="1018"/>
      <c r="N8" s="1018"/>
      <c r="O8" s="1018"/>
      <c r="P8" s="1019"/>
      <c r="Q8" s="1025">
        <v>418</v>
      </c>
      <c r="R8" s="1026"/>
      <c r="S8" s="1026"/>
      <c r="T8" s="1026"/>
      <c r="U8" s="1026"/>
      <c r="V8" s="1026">
        <v>396</v>
      </c>
      <c r="W8" s="1026"/>
      <c r="X8" s="1026"/>
      <c r="Y8" s="1026"/>
      <c r="Z8" s="1026"/>
      <c r="AA8" s="1026">
        <v>22</v>
      </c>
      <c r="AB8" s="1026"/>
      <c r="AC8" s="1026"/>
      <c r="AD8" s="1026"/>
      <c r="AE8" s="1027"/>
      <c r="AF8" s="1022">
        <v>22</v>
      </c>
      <c r="AG8" s="1023"/>
      <c r="AH8" s="1023"/>
      <c r="AI8" s="1023"/>
      <c r="AJ8" s="1024"/>
      <c r="AK8" s="1067">
        <v>214</v>
      </c>
      <c r="AL8" s="1068"/>
      <c r="AM8" s="1068"/>
      <c r="AN8" s="1068"/>
      <c r="AO8" s="1068"/>
      <c r="AP8" s="1068">
        <v>485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-2</v>
      </c>
      <c r="CI8" s="977"/>
      <c r="CJ8" s="977"/>
      <c r="CK8" s="977"/>
      <c r="CL8" s="978"/>
      <c r="CM8" s="976">
        <v>49</v>
      </c>
      <c r="CN8" s="977"/>
      <c r="CO8" s="977"/>
      <c r="CP8" s="977"/>
      <c r="CQ8" s="978"/>
      <c r="CR8" s="976">
        <v>5</v>
      </c>
      <c r="CS8" s="977"/>
      <c r="CT8" s="977"/>
      <c r="CU8" s="977"/>
      <c r="CV8" s="978"/>
      <c r="CW8" s="976">
        <v>6</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12129</v>
      </c>
      <c r="R23" s="1048"/>
      <c r="S23" s="1048"/>
      <c r="T23" s="1048"/>
      <c r="U23" s="1048"/>
      <c r="V23" s="1048">
        <v>11699</v>
      </c>
      <c r="W23" s="1048"/>
      <c r="X23" s="1048"/>
      <c r="Y23" s="1048"/>
      <c r="Z23" s="1048"/>
      <c r="AA23" s="1048">
        <v>430</v>
      </c>
      <c r="AB23" s="1048"/>
      <c r="AC23" s="1048"/>
      <c r="AD23" s="1048"/>
      <c r="AE23" s="1055"/>
      <c r="AF23" s="1056">
        <v>392</v>
      </c>
      <c r="AG23" s="1048"/>
      <c r="AH23" s="1048"/>
      <c r="AI23" s="1048"/>
      <c r="AJ23" s="1057"/>
      <c r="AK23" s="1058"/>
      <c r="AL23" s="1059"/>
      <c r="AM23" s="1059"/>
      <c r="AN23" s="1059"/>
      <c r="AO23" s="1059"/>
      <c r="AP23" s="1048">
        <v>8361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1848</v>
      </c>
      <c r="R28" s="1038"/>
      <c r="S28" s="1038"/>
      <c r="T28" s="1038"/>
      <c r="U28" s="1038"/>
      <c r="V28" s="1038">
        <v>1829</v>
      </c>
      <c r="W28" s="1038"/>
      <c r="X28" s="1038"/>
      <c r="Y28" s="1038"/>
      <c r="Z28" s="1038"/>
      <c r="AA28" s="1038">
        <v>19</v>
      </c>
      <c r="AB28" s="1038"/>
      <c r="AC28" s="1038"/>
      <c r="AD28" s="1038"/>
      <c r="AE28" s="1039"/>
      <c r="AF28" s="1040">
        <v>19</v>
      </c>
      <c r="AG28" s="1038"/>
      <c r="AH28" s="1038"/>
      <c r="AI28" s="1038"/>
      <c r="AJ28" s="1041"/>
      <c r="AK28" s="1029">
        <v>218</v>
      </c>
      <c r="AL28" s="1030"/>
      <c r="AM28" s="1030"/>
      <c r="AN28" s="1030"/>
      <c r="AO28" s="1030"/>
      <c r="AP28" s="1030">
        <v>43</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2247</v>
      </c>
      <c r="R29" s="1026"/>
      <c r="S29" s="1026"/>
      <c r="T29" s="1026"/>
      <c r="U29" s="1026"/>
      <c r="V29" s="1026">
        <v>2028</v>
      </c>
      <c r="W29" s="1026"/>
      <c r="X29" s="1026"/>
      <c r="Y29" s="1026"/>
      <c r="Z29" s="1026"/>
      <c r="AA29" s="1026">
        <v>219</v>
      </c>
      <c r="AB29" s="1026"/>
      <c r="AC29" s="1026"/>
      <c r="AD29" s="1026"/>
      <c r="AE29" s="1027"/>
      <c r="AF29" s="1022">
        <v>219</v>
      </c>
      <c r="AG29" s="1023"/>
      <c r="AH29" s="1023"/>
      <c r="AI29" s="1023"/>
      <c r="AJ29" s="1024"/>
      <c r="AK29" s="967">
        <v>312</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12</v>
      </c>
      <c r="R30" s="1026"/>
      <c r="S30" s="1026"/>
      <c r="T30" s="1026"/>
      <c r="U30" s="1026"/>
      <c r="V30" s="1026">
        <v>11</v>
      </c>
      <c r="W30" s="1026"/>
      <c r="X30" s="1026"/>
      <c r="Y30" s="1026"/>
      <c r="Z30" s="1026"/>
      <c r="AA30" s="1026">
        <v>1</v>
      </c>
      <c r="AB30" s="1026"/>
      <c r="AC30" s="1026"/>
      <c r="AD30" s="1026"/>
      <c r="AE30" s="1027"/>
      <c r="AF30" s="1022">
        <v>1</v>
      </c>
      <c r="AG30" s="1023"/>
      <c r="AH30" s="1023"/>
      <c r="AI30" s="1023"/>
      <c r="AJ30" s="1024"/>
      <c r="AK30" s="967">
        <v>88</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231</v>
      </c>
      <c r="R31" s="1026"/>
      <c r="S31" s="1026"/>
      <c r="T31" s="1026"/>
      <c r="U31" s="1026"/>
      <c r="V31" s="1026">
        <v>231</v>
      </c>
      <c r="W31" s="1026"/>
      <c r="X31" s="1026"/>
      <c r="Y31" s="1026"/>
      <c r="Z31" s="1026"/>
      <c r="AA31" s="1026">
        <v>0</v>
      </c>
      <c r="AB31" s="1026"/>
      <c r="AC31" s="1026"/>
      <c r="AD31" s="1026"/>
      <c r="AE31" s="1027"/>
      <c r="AF31" s="1022">
        <v>0</v>
      </c>
      <c r="AG31" s="1023"/>
      <c r="AH31" s="1023"/>
      <c r="AI31" s="1023"/>
      <c r="AJ31" s="1024"/>
      <c r="AK31" s="967">
        <v>1</v>
      </c>
      <c r="AL31" s="958"/>
      <c r="AM31" s="958"/>
      <c r="AN31" s="958"/>
      <c r="AO31" s="958"/>
      <c r="AP31" s="958" t="s">
        <v>548</v>
      </c>
      <c r="AQ31" s="958"/>
      <c r="AR31" s="958"/>
      <c r="AS31" s="958"/>
      <c r="AT31" s="958"/>
      <c r="AU31" s="958" t="s">
        <v>548</v>
      </c>
      <c r="AV31" s="958"/>
      <c r="AW31" s="958"/>
      <c r="AX31" s="958"/>
      <c r="AY31" s="958"/>
      <c r="AZ31" s="1028" t="s">
        <v>548</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379</v>
      </c>
      <c r="R32" s="1026"/>
      <c r="S32" s="1026"/>
      <c r="T32" s="1026"/>
      <c r="U32" s="1026"/>
      <c r="V32" s="1026">
        <v>348</v>
      </c>
      <c r="W32" s="1026"/>
      <c r="X32" s="1026"/>
      <c r="Y32" s="1026"/>
      <c r="Z32" s="1026"/>
      <c r="AA32" s="1026">
        <v>31</v>
      </c>
      <c r="AB32" s="1026"/>
      <c r="AC32" s="1026"/>
      <c r="AD32" s="1026"/>
      <c r="AE32" s="1027"/>
      <c r="AF32" s="1022">
        <v>516</v>
      </c>
      <c r="AG32" s="1023"/>
      <c r="AH32" s="1023"/>
      <c r="AI32" s="1023"/>
      <c r="AJ32" s="1024"/>
      <c r="AK32" s="967">
        <v>21</v>
      </c>
      <c r="AL32" s="958"/>
      <c r="AM32" s="958"/>
      <c r="AN32" s="958"/>
      <c r="AO32" s="958"/>
      <c r="AP32" s="958">
        <v>643</v>
      </c>
      <c r="AQ32" s="958"/>
      <c r="AR32" s="958"/>
      <c r="AS32" s="958"/>
      <c r="AT32" s="958"/>
      <c r="AU32" s="958">
        <v>96</v>
      </c>
      <c r="AV32" s="958"/>
      <c r="AW32" s="958"/>
      <c r="AX32" s="958"/>
      <c r="AY32" s="958"/>
      <c r="AZ32" s="1028"/>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45</v>
      </c>
      <c r="R33" s="1026"/>
      <c r="S33" s="1026"/>
      <c r="T33" s="1026"/>
      <c r="U33" s="1026"/>
      <c r="V33" s="1026">
        <v>44</v>
      </c>
      <c r="W33" s="1026"/>
      <c r="X33" s="1026"/>
      <c r="Y33" s="1026"/>
      <c r="Z33" s="1026"/>
      <c r="AA33" s="1026">
        <v>1</v>
      </c>
      <c r="AB33" s="1026"/>
      <c r="AC33" s="1026"/>
      <c r="AD33" s="1026"/>
      <c r="AE33" s="1027"/>
      <c r="AF33" s="1022">
        <v>7</v>
      </c>
      <c r="AG33" s="1023"/>
      <c r="AH33" s="1023"/>
      <c r="AI33" s="1023"/>
      <c r="AJ33" s="1024"/>
      <c r="AK33" s="967">
        <v>19</v>
      </c>
      <c r="AL33" s="958"/>
      <c r="AM33" s="958"/>
      <c r="AN33" s="958"/>
      <c r="AO33" s="958"/>
      <c r="AP33" s="958" t="s">
        <v>548</v>
      </c>
      <c r="AQ33" s="958"/>
      <c r="AR33" s="958"/>
      <c r="AS33" s="958"/>
      <c r="AT33" s="958"/>
      <c r="AU33" s="958" t="s">
        <v>548</v>
      </c>
      <c r="AV33" s="958"/>
      <c r="AW33" s="958"/>
      <c r="AX33" s="958"/>
      <c r="AY33" s="958"/>
      <c r="AZ33" s="1028" t="s">
        <v>548</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590</v>
      </c>
      <c r="R34" s="1026"/>
      <c r="S34" s="1026"/>
      <c r="T34" s="1026"/>
      <c r="U34" s="1026"/>
      <c r="V34" s="1026">
        <v>577</v>
      </c>
      <c r="W34" s="1026"/>
      <c r="X34" s="1026"/>
      <c r="Y34" s="1026"/>
      <c r="Z34" s="1026"/>
      <c r="AA34" s="1026">
        <v>13</v>
      </c>
      <c r="AB34" s="1026"/>
      <c r="AC34" s="1026"/>
      <c r="AD34" s="1026"/>
      <c r="AE34" s="1027"/>
      <c r="AF34" s="1022">
        <v>159</v>
      </c>
      <c r="AG34" s="1023"/>
      <c r="AH34" s="1023"/>
      <c r="AI34" s="1023"/>
      <c r="AJ34" s="1024"/>
      <c r="AK34" s="967">
        <v>293</v>
      </c>
      <c r="AL34" s="958"/>
      <c r="AM34" s="958"/>
      <c r="AN34" s="958"/>
      <c r="AO34" s="958"/>
      <c r="AP34" s="958">
        <v>4679</v>
      </c>
      <c r="AQ34" s="958"/>
      <c r="AR34" s="958"/>
      <c r="AS34" s="958"/>
      <c r="AT34" s="958"/>
      <c r="AU34" s="958">
        <v>2196</v>
      </c>
      <c r="AV34" s="958"/>
      <c r="AW34" s="958"/>
      <c r="AX34" s="958"/>
      <c r="AY34" s="958"/>
      <c r="AZ34" s="1028" t="s">
        <v>548</v>
      </c>
      <c r="BA34" s="1028"/>
      <c r="BB34" s="1028"/>
      <c r="BC34" s="1028"/>
      <c r="BD34" s="1028"/>
      <c r="BE34" s="959" t="s">
        <v>393</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921</v>
      </c>
      <c r="AG63" s="946"/>
      <c r="AH63" s="946"/>
      <c r="AI63" s="946"/>
      <c r="AJ63" s="1009"/>
      <c r="AK63" s="1010"/>
      <c r="AL63" s="950"/>
      <c r="AM63" s="950"/>
      <c r="AN63" s="950"/>
      <c r="AO63" s="950"/>
      <c r="AP63" s="946">
        <v>4407</v>
      </c>
      <c r="AQ63" s="946"/>
      <c r="AR63" s="946"/>
      <c r="AS63" s="946"/>
      <c r="AT63" s="946"/>
      <c r="AU63" s="946">
        <v>2292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10526</v>
      </c>
      <c r="R68" s="969"/>
      <c r="S68" s="969"/>
      <c r="T68" s="969"/>
      <c r="U68" s="969"/>
      <c r="V68" s="969">
        <v>10384</v>
      </c>
      <c r="W68" s="969"/>
      <c r="X68" s="969"/>
      <c r="Y68" s="969"/>
      <c r="Z68" s="969"/>
      <c r="AA68" s="969">
        <v>142</v>
      </c>
      <c r="AB68" s="969"/>
      <c r="AC68" s="969"/>
      <c r="AD68" s="969"/>
      <c r="AE68" s="969"/>
      <c r="AF68" s="969">
        <v>138</v>
      </c>
      <c r="AG68" s="969"/>
      <c r="AH68" s="969"/>
      <c r="AI68" s="969"/>
      <c r="AJ68" s="969"/>
      <c r="AK68" s="969" t="s">
        <v>548</v>
      </c>
      <c r="AL68" s="969"/>
      <c r="AM68" s="969"/>
      <c r="AN68" s="969"/>
      <c r="AO68" s="969"/>
      <c r="AP68" s="969">
        <v>2880</v>
      </c>
      <c r="AQ68" s="969"/>
      <c r="AR68" s="969"/>
      <c r="AS68" s="969"/>
      <c r="AT68" s="969"/>
      <c r="AU68" s="969">
        <v>126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701</v>
      </c>
      <c r="R69" s="958"/>
      <c r="S69" s="958"/>
      <c r="T69" s="958"/>
      <c r="U69" s="958"/>
      <c r="V69" s="958">
        <v>654</v>
      </c>
      <c r="W69" s="958"/>
      <c r="X69" s="958"/>
      <c r="Y69" s="958"/>
      <c r="Z69" s="958"/>
      <c r="AA69" s="958">
        <v>47</v>
      </c>
      <c r="AB69" s="958"/>
      <c r="AC69" s="958"/>
      <c r="AD69" s="958"/>
      <c r="AE69" s="958"/>
      <c r="AF69" s="958">
        <v>10</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1466</v>
      </c>
      <c r="R70" s="958"/>
      <c r="S70" s="958"/>
      <c r="T70" s="958"/>
      <c r="U70" s="958"/>
      <c r="V70" s="958">
        <v>1428</v>
      </c>
      <c r="W70" s="958"/>
      <c r="X70" s="958"/>
      <c r="Y70" s="958"/>
      <c r="Z70" s="958"/>
      <c r="AA70" s="958">
        <v>38</v>
      </c>
      <c r="AB70" s="958"/>
      <c r="AC70" s="958"/>
      <c r="AD70" s="958"/>
      <c r="AE70" s="958"/>
      <c r="AF70" s="958">
        <v>38</v>
      </c>
      <c r="AG70" s="958"/>
      <c r="AH70" s="958"/>
      <c r="AI70" s="958"/>
      <c r="AJ70" s="958"/>
      <c r="AK70" s="958"/>
      <c r="AL70" s="958"/>
      <c r="AM70" s="958"/>
      <c r="AN70" s="958"/>
      <c r="AO70" s="958"/>
      <c r="AP70" s="958">
        <v>15</v>
      </c>
      <c r="AQ70" s="958"/>
      <c r="AR70" s="958"/>
      <c r="AS70" s="958"/>
      <c r="AT70" s="958"/>
      <c r="AU70" s="958">
        <v>4</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9448</v>
      </c>
      <c r="R71" s="958"/>
      <c r="S71" s="958"/>
      <c r="T71" s="958"/>
      <c r="U71" s="958"/>
      <c r="V71" s="958">
        <v>7971</v>
      </c>
      <c r="W71" s="958"/>
      <c r="X71" s="958"/>
      <c r="Y71" s="958"/>
      <c r="Z71" s="958"/>
      <c r="AA71" s="958">
        <v>1477</v>
      </c>
      <c r="AB71" s="958"/>
      <c r="AC71" s="958"/>
      <c r="AD71" s="958"/>
      <c r="AE71" s="958"/>
      <c r="AF71" s="958">
        <v>1477</v>
      </c>
      <c r="AG71" s="958"/>
      <c r="AH71" s="958"/>
      <c r="AI71" s="958"/>
      <c r="AJ71" s="958"/>
      <c r="AK71" s="958">
        <v>199</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82</v>
      </c>
      <c r="R72" s="958"/>
      <c r="S72" s="958"/>
      <c r="T72" s="958"/>
      <c r="U72" s="958"/>
      <c r="V72" s="958">
        <v>76</v>
      </c>
      <c r="W72" s="958"/>
      <c r="X72" s="958"/>
      <c r="Y72" s="958"/>
      <c r="Z72" s="958"/>
      <c r="AA72" s="958">
        <v>6</v>
      </c>
      <c r="AB72" s="958"/>
      <c r="AC72" s="958"/>
      <c r="AD72" s="958"/>
      <c r="AE72" s="958"/>
      <c r="AF72" s="958">
        <v>6</v>
      </c>
      <c r="AG72" s="958"/>
      <c r="AH72" s="958"/>
      <c r="AI72" s="958"/>
      <c r="AJ72" s="958"/>
      <c r="AK72" s="958">
        <v>20</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229</v>
      </c>
      <c r="R73" s="958"/>
      <c r="S73" s="958"/>
      <c r="T73" s="958"/>
      <c r="U73" s="958"/>
      <c r="V73" s="958">
        <v>223</v>
      </c>
      <c r="W73" s="958"/>
      <c r="X73" s="958"/>
      <c r="Y73" s="958"/>
      <c r="Z73" s="958"/>
      <c r="AA73" s="958">
        <v>6</v>
      </c>
      <c r="AB73" s="958"/>
      <c r="AC73" s="958"/>
      <c r="AD73" s="958"/>
      <c r="AE73" s="958"/>
      <c r="AF73" s="958">
        <v>6</v>
      </c>
      <c r="AG73" s="958"/>
      <c r="AH73" s="958"/>
      <c r="AI73" s="958"/>
      <c r="AJ73" s="958"/>
      <c r="AK73" s="958" t="s">
        <v>548</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171510</v>
      </c>
      <c r="R74" s="958"/>
      <c r="S74" s="958"/>
      <c r="T74" s="958"/>
      <c r="U74" s="958"/>
      <c r="V74" s="958">
        <v>169101</v>
      </c>
      <c r="W74" s="958"/>
      <c r="X74" s="958"/>
      <c r="Y74" s="958"/>
      <c r="Z74" s="958"/>
      <c r="AA74" s="958">
        <v>2409</v>
      </c>
      <c r="AB74" s="958"/>
      <c r="AC74" s="958"/>
      <c r="AD74" s="958"/>
      <c r="AE74" s="958"/>
      <c r="AF74" s="958">
        <v>2409</v>
      </c>
      <c r="AG74" s="958"/>
      <c r="AH74" s="958"/>
      <c r="AI74" s="958"/>
      <c r="AJ74" s="958"/>
      <c r="AK74" s="958" t="s">
        <v>548</v>
      </c>
      <c r="AL74" s="958"/>
      <c r="AM74" s="958"/>
      <c r="AN74" s="958"/>
      <c r="AO74" s="958"/>
      <c r="AP74" s="958" t="s">
        <v>548</v>
      </c>
      <c r="AQ74" s="958"/>
      <c r="AR74" s="958"/>
      <c r="AS74" s="958"/>
      <c r="AT74" s="958"/>
      <c r="AU74" s="958" t="s">
        <v>548</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3</v>
      </c>
      <c r="R75" s="966"/>
      <c r="S75" s="966"/>
      <c r="T75" s="966"/>
      <c r="U75" s="967"/>
      <c r="V75" s="968">
        <v>1</v>
      </c>
      <c r="W75" s="966"/>
      <c r="X75" s="966"/>
      <c r="Y75" s="966"/>
      <c r="Z75" s="967"/>
      <c r="AA75" s="968">
        <v>2</v>
      </c>
      <c r="AB75" s="966"/>
      <c r="AC75" s="966"/>
      <c r="AD75" s="966"/>
      <c r="AE75" s="967"/>
      <c r="AF75" s="968">
        <v>2</v>
      </c>
      <c r="AG75" s="966"/>
      <c r="AH75" s="966"/>
      <c r="AI75" s="966"/>
      <c r="AJ75" s="967"/>
      <c r="AK75" s="968" t="s">
        <v>548</v>
      </c>
      <c r="AL75" s="966"/>
      <c r="AM75" s="966"/>
      <c r="AN75" s="966"/>
      <c r="AO75" s="967"/>
      <c r="AP75" s="968" t="s">
        <v>548</v>
      </c>
      <c r="AQ75" s="966"/>
      <c r="AR75" s="966"/>
      <c r="AS75" s="966"/>
      <c r="AT75" s="967"/>
      <c r="AU75" s="968" t="s">
        <v>548</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238</v>
      </c>
      <c r="R76" s="966"/>
      <c r="S76" s="966"/>
      <c r="T76" s="966"/>
      <c r="U76" s="967"/>
      <c r="V76" s="968">
        <v>188</v>
      </c>
      <c r="W76" s="966"/>
      <c r="X76" s="966"/>
      <c r="Y76" s="966"/>
      <c r="Z76" s="967"/>
      <c r="AA76" s="968">
        <v>50</v>
      </c>
      <c r="AB76" s="966"/>
      <c r="AC76" s="966"/>
      <c r="AD76" s="966"/>
      <c r="AE76" s="967"/>
      <c r="AF76" s="968">
        <v>15</v>
      </c>
      <c r="AG76" s="966"/>
      <c r="AH76" s="966"/>
      <c r="AI76" s="966"/>
      <c r="AJ76" s="967"/>
      <c r="AK76" s="968" t="s">
        <v>548</v>
      </c>
      <c r="AL76" s="966"/>
      <c r="AM76" s="966"/>
      <c r="AN76" s="966"/>
      <c r="AO76" s="967"/>
      <c r="AP76" s="968">
        <v>34</v>
      </c>
      <c r="AQ76" s="966"/>
      <c r="AR76" s="966"/>
      <c r="AS76" s="966"/>
      <c r="AT76" s="967"/>
      <c r="AU76" s="968">
        <v>1</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4101</v>
      </c>
      <c r="AG88" s="946"/>
      <c r="AH88" s="946"/>
      <c r="AI88" s="946"/>
      <c r="AJ88" s="946"/>
      <c r="AK88" s="950"/>
      <c r="AL88" s="950"/>
      <c r="AM88" s="950"/>
      <c r="AN88" s="950"/>
      <c r="AO88" s="950"/>
      <c r="AP88" s="946">
        <v>2929</v>
      </c>
      <c r="AQ88" s="946"/>
      <c r="AR88" s="946"/>
      <c r="AS88" s="946"/>
      <c r="AT88" s="946"/>
      <c r="AU88" s="946">
        <v>131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90</v>
      </c>
      <c r="CS102" s="940"/>
      <c r="CT102" s="940"/>
      <c r="CU102" s="940"/>
      <c r="CV102" s="941"/>
      <c r="CW102" s="939">
        <v>6</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293</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293</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293</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999562</v>
      </c>
      <c r="AB110" s="876"/>
      <c r="AC110" s="876"/>
      <c r="AD110" s="876"/>
      <c r="AE110" s="877"/>
      <c r="AF110" s="878">
        <v>1019841</v>
      </c>
      <c r="AG110" s="876"/>
      <c r="AH110" s="876"/>
      <c r="AI110" s="876"/>
      <c r="AJ110" s="877"/>
      <c r="AK110" s="878">
        <v>969444</v>
      </c>
      <c r="AL110" s="876"/>
      <c r="AM110" s="876"/>
      <c r="AN110" s="876"/>
      <c r="AO110" s="877"/>
      <c r="AP110" s="879">
        <v>17</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9042523</v>
      </c>
      <c r="BR110" s="829"/>
      <c r="BS110" s="829"/>
      <c r="BT110" s="829"/>
      <c r="BU110" s="829"/>
      <c r="BV110" s="829">
        <v>8687814</v>
      </c>
      <c r="BW110" s="829"/>
      <c r="BX110" s="829"/>
      <c r="BY110" s="829"/>
      <c r="BZ110" s="829"/>
      <c r="CA110" s="829">
        <v>8361406</v>
      </c>
      <c r="CB110" s="829"/>
      <c r="CC110" s="829"/>
      <c r="CD110" s="829"/>
      <c r="CE110" s="829"/>
      <c r="CF110" s="853">
        <v>146.6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102360</v>
      </c>
      <c r="BR111" s="804"/>
      <c r="BS111" s="804"/>
      <c r="BT111" s="804"/>
      <c r="BU111" s="804"/>
      <c r="BV111" s="804">
        <v>44656</v>
      </c>
      <c r="BW111" s="804"/>
      <c r="BX111" s="804"/>
      <c r="BY111" s="804"/>
      <c r="BZ111" s="804"/>
      <c r="CA111" s="804">
        <v>37333</v>
      </c>
      <c r="CB111" s="804"/>
      <c r="CC111" s="804"/>
      <c r="CD111" s="804"/>
      <c r="CE111" s="804"/>
      <c r="CF111" s="862">
        <v>0.7</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2401055</v>
      </c>
      <c r="BR112" s="804"/>
      <c r="BS112" s="804"/>
      <c r="BT112" s="804"/>
      <c r="BU112" s="804"/>
      <c r="BV112" s="804">
        <v>2326620</v>
      </c>
      <c r="BW112" s="804"/>
      <c r="BX112" s="804"/>
      <c r="BY112" s="804"/>
      <c r="BZ112" s="804"/>
      <c r="CA112" s="804">
        <v>2292083</v>
      </c>
      <c r="CB112" s="804"/>
      <c r="CC112" s="804"/>
      <c r="CD112" s="804"/>
      <c r="CE112" s="804"/>
      <c r="CF112" s="862">
        <v>40.200000000000003</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270229</v>
      </c>
      <c r="AB113" s="906"/>
      <c r="AC113" s="906"/>
      <c r="AD113" s="906"/>
      <c r="AE113" s="907"/>
      <c r="AF113" s="908">
        <v>269972</v>
      </c>
      <c r="AG113" s="906"/>
      <c r="AH113" s="906"/>
      <c r="AI113" s="906"/>
      <c r="AJ113" s="907"/>
      <c r="AK113" s="908">
        <v>269246</v>
      </c>
      <c r="AL113" s="906"/>
      <c r="AM113" s="906"/>
      <c r="AN113" s="906"/>
      <c r="AO113" s="907"/>
      <c r="AP113" s="909">
        <v>4.7</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184436</v>
      </c>
      <c r="BR113" s="804"/>
      <c r="BS113" s="804"/>
      <c r="BT113" s="804"/>
      <c r="BU113" s="804"/>
      <c r="BV113" s="804">
        <v>142668</v>
      </c>
      <c r="BW113" s="804"/>
      <c r="BX113" s="804"/>
      <c r="BY113" s="804"/>
      <c r="BZ113" s="804"/>
      <c r="CA113" s="804">
        <v>131157</v>
      </c>
      <c r="CB113" s="804"/>
      <c r="CC113" s="804"/>
      <c r="CD113" s="804"/>
      <c r="CE113" s="804"/>
      <c r="CF113" s="862">
        <v>2.2999999999999998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28720</v>
      </c>
      <c r="AB114" s="767"/>
      <c r="AC114" s="767"/>
      <c r="AD114" s="767"/>
      <c r="AE114" s="768"/>
      <c r="AF114" s="769">
        <v>45129</v>
      </c>
      <c r="AG114" s="767"/>
      <c r="AH114" s="767"/>
      <c r="AI114" s="767"/>
      <c r="AJ114" s="768"/>
      <c r="AK114" s="769">
        <v>53990</v>
      </c>
      <c r="AL114" s="767"/>
      <c r="AM114" s="767"/>
      <c r="AN114" s="767"/>
      <c r="AO114" s="768"/>
      <c r="AP114" s="811">
        <v>0.9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1542687</v>
      </c>
      <c r="BR114" s="804"/>
      <c r="BS114" s="804"/>
      <c r="BT114" s="804"/>
      <c r="BU114" s="804"/>
      <c r="BV114" s="804">
        <v>1199155</v>
      </c>
      <c r="BW114" s="804"/>
      <c r="BX114" s="804"/>
      <c r="BY114" s="804"/>
      <c r="BZ114" s="804"/>
      <c r="CA114" s="804">
        <v>1158203</v>
      </c>
      <c r="CB114" s="804"/>
      <c r="CC114" s="804"/>
      <c r="CD114" s="804"/>
      <c r="CE114" s="804"/>
      <c r="CF114" s="862">
        <v>20.3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64627</v>
      </c>
      <c r="AB115" s="906"/>
      <c r="AC115" s="906"/>
      <c r="AD115" s="906"/>
      <c r="AE115" s="907"/>
      <c r="AF115" s="908">
        <v>62830</v>
      </c>
      <c r="AG115" s="906"/>
      <c r="AH115" s="906"/>
      <c r="AI115" s="906"/>
      <c r="AJ115" s="907"/>
      <c r="AK115" s="908">
        <v>11520</v>
      </c>
      <c r="AL115" s="906"/>
      <c r="AM115" s="906"/>
      <c r="AN115" s="906"/>
      <c r="AO115" s="907"/>
      <c r="AP115" s="909">
        <v>0.2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55</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1363193</v>
      </c>
      <c r="AB117" s="890"/>
      <c r="AC117" s="890"/>
      <c r="AD117" s="890"/>
      <c r="AE117" s="891"/>
      <c r="AF117" s="892">
        <v>1397772</v>
      </c>
      <c r="AG117" s="890"/>
      <c r="AH117" s="890"/>
      <c r="AI117" s="890"/>
      <c r="AJ117" s="891"/>
      <c r="AK117" s="892">
        <v>1304200</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293</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442</v>
      </c>
      <c r="BP119" s="865"/>
      <c r="BQ119" s="866">
        <v>13273061</v>
      </c>
      <c r="BR119" s="832"/>
      <c r="BS119" s="832"/>
      <c r="BT119" s="832"/>
      <c r="BU119" s="832"/>
      <c r="BV119" s="832">
        <v>12400913</v>
      </c>
      <c r="BW119" s="832"/>
      <c r="BX119" s="832"/>
      <c r="BY119" s="832"/>
      <c r="BZ119" s="832"/>
      <c r="CA119" s="832">
        <v>11980182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102360</v>
      </c>
      <c r="DH119" s="751"/>
      <c r="DI119" s="751"/>
      <c r="DJ119" s="751"/>
      <c r="DK119" s="752"/>
      <c r="DL119" s="753">
        <v>44656</v>
      </c>
      <c r="DM119" s="751"/>
      <c r="DN119" s="751"/>
      <c r="DO119" s="751"/>
      <c r="DP119" s="752"/>
      <c r="DQ119" s="753">
        <v>37333</v>
      </c>
      <c r="DR119" s="751"/>
      <c r="DS119" s="751"/>
      <c r="DT119" s="751"/>
      <c r="DU119" s="752"/>
      <c r="DV119" s="835">
        <v>0.7</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3378684</v>
      </c>
      <c r="BR120" s="829"/>
      <c r="BS120" s="829"/>
      <c r="BT120" s="829"/>
      <c r="BU120" s="829"/>
      <c r="BV120" s="829">
        <v>3500753</v>
      </c>
      <c r="BW120" s="829"/>
      <c r="BX120" s="829"/>
      <c r="BY120" s="829"/>
      <c r="BZ120" s="829"/>
      <c r="CA120" s="829">
        <v>3752140</v>
      </c>
      <c r="CB120" s="829"/>
      <c r="CC120" s="829"/>
      <c r="CD120" s="829"/>
      <c r="CE120" s="829"/>
      <c r="CF120" s="853">
        <v>65.8</v>
      </c>
      <c r="CG120" s="854"/>
      <c r="CH120" s="854"/>
      <c r="CI120" s="854"/>
      <c r="CJ120" s="854"/>
      <c r="CK120" s="855" t="s">
        <v>446</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2195628</v>
      </c>
      <c r="DR120" s="829"/>
      <c r="DS120" s="829"/>
      <c r="DT120" s="829"/>
      <c r="DU120" s="829"/>
      <c r="DV120" s="830">
        <v>38.5</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32216</v>
      </c>
      <c r="BR121" s="804"/>
      <c r="BS121" s="804"/>
      <c r="BT121" s="804"/>
      <c r="BU121" s="804"/>
      <c r="BV121" s="804">
        <v>23816</v>
      </c>
      <c r="BW121" s="804"/>
      <c r="BX121" s="804"/>
      <c r="BY121" s="804"/>
      <c r="BZ121" s="804"/>
      <c r="CA121" s="804">
        <v>17863</v>
      </c>
      <c r="CB121" s="804"/>
      <c r="CC121" s="804"/>
      <c r="CD121" s="804"/>
      <c r="CE121" s="804"/>
      <c r="CF121" s="862">
        <v>0.3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94741</v>
      </c>
      <c r="DH121" s="804"/>
      <c r="DI121" s="804"/>
      <c r="DJ121" s="804"/>
      <c r="DK121" s="804"/>
      <c r="DL121" s="804">
        <v>83823</v>
      </c>
      <c r="DM121" s="804"/>
      <c r="DN121" s="804"/>
      <c r="DO121" s="804"/>
      <c r="DP121" s="804"/>
      <c r="DQ121" s="804">
        <v>96455</v>
      </c>
      <c r="DR121" s="804"/>
      <c r="DS121" s="804"/>
      <c r="DT121" s="804"/>
      <c r="DU121" s="804"/>
      <c r="DV121" s="781">
        <v>1.7</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8887251</v>
      </c>
      <c r="BR122" s="832"/>
      <c r="BS122" s="832"/>
      <c r="BT122" s="832"/>
      <c r="BU122" s="832"/>
      <c r="BV122" s="832">
        <v>9025907</v>
      </c>
      <c r="BW122" s="832"/>
      <c r="BX122" s="832"/>
      <c r="BY122" s="832"/>
      <c r="BZ122" s="832"/>
      <c r="CA122" s="832">
        <v>8660891</v>
      </c>
      <c r="CB122" s="832"/>
      <c r="CC122" s="832"/>
      <c r="CD122" s="832"/>
      <c r="CE122" s="832"/>
      <c r="CF122" s="833">
        <v>151.80000000000001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450</v>
      </c>
      <c r="BP123" s="865"/>
      <c r="BQ123" s="819">
        <v>12298151</v>
      </c>
      <c r="BR123" s="820"/>
      <c r="BS123" s="820"/>
      <c r="BT123" s="820"/>
      <c r="BU123" s="820"/>
      <c r="BV123" s="820">
        <v>12550476</v>
      </c>
      <c r="BW123" s="820"/>
      <c r="BX123" s="820"/>
      <c r="BY123" s="820"/>
      <c r="BZ123" s="820"/>
      <c r="CA123" s="820">
        <v>12430894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17.600000000000001</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2306314</v>
      </c>
      <c r="DH124" s="751"/>
      <c r="DI124" s="751"/>
      <c r="DJ124" s="751"/>
      <c r="DK124" s="752"/>
      <c r="DL124" s="753">
        <v>2242797</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58618</v>
      </c>
      <c r="AB126" s="767"/>
      <c r="AC126" s="767"/>
      <c r="AD126" s="767"/>
      <c r="AE126" s="768"/>
      <c r="AF126" s="769">
        <v>58618</v>
      </c>
      <c r="AG126" s="767"/>
      <c r="AH126" s="767"/>
      <c r="AI126" s="767"/>
      <c r="AJ126" s="768"/>
      <c r="AK126" s="769">
        <v>8104</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6009</v>
      </c>
      <c r="AB127" s="767"/>
      <c r="AC127" s="767"/>
      <c r="AD127" s="767"/>
      <c r="AE127" s="768"/>
      <c r="AF127" s="769">
        <v>4212</v>
      </c>
      <c r="AG127" s="767"/>
      <c r="AH127" s="767"/>
      <c r="AI127" s="767"/>
      <c r="AJ127" s="768"/>
      <c r="AK127" s="769">
        <v>3416</v>
      </c>
      <c r="AL127" s="767"/>
      <c r="AM127" s="767"/>
      <c r="AN127" s="767"/>
      <c r="AO127" s="768"/>
      <c r="AP127" s="811">
        <v>0.1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10995</v>
      </c>
      <c r="AB128" s="788"/>
      <c r="AC128" s="788"/>
      <c r="AD128" s="788"/>
      <c r="AE128" s="789"/>
      <c r="AF128" s="790">
        <v>8605</v>
      </c>
      <c r="AG128" s="788"/>
      <c r="AH128" s="788"/>
      <c r="AI128" s="788"/>
      <c r="AJ128" s="789"/>
      <c r="AK128" s="790">
        <v>19265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14.23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6380724</v>
      </c>
      <c r="AB129" s="767"/>
      <c r="AC129" s="767"/>
      <c r="AD129" s="767"/>
      <c r="AE129" s="768"/>
      <c r="AF129" s="769">
        <v>6434613</v>
      </c>
      <c r="AG129" s="767"/>
      <c r="AH129" s="767"/>
      <c r="AI129" s="767"/>
      <c r="AJ129" s="768"/>
      <c r="AK129" s="769">
        <v>6500578</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19.23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861330</v>
      </c>
      <c r="AB130" s="767"/>
      <c r="AC130" s="767"/>
      <c r="AD130" s="767"/>
      <c r="AE130" s="768"/>
      <c r="AF130" s="769">
        <v>845867</v>
      </c>
      <c r="AG130" s="767"/>
      <c r="AH130" s="767"/>
      <c r="AI130" s="767"/>
      <c r="AJ130" s="768"/>
      <c r="AK130" s="769">
        <v>796733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5519394</v>
      </c>
      <c r="AB131" s="751"/>
      <c r="AC131" s="751"/>
      <c r="AD131" s="751"/>
      <c r="AE131" s="752"/>
      <c r="AF131" s="753">
        <v>5588746</v>
      </c>
      <c r="AG131" s="751"/>
      <c r="AH131" s="751"/>
      <c r="AI131" s="751"/>
      <c r="AJ131" s="752"/>
      <c r="AK131" s="753">
        <v>5703845</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8.8935125849999999</v>
      </c>
      <c r="AB132" s="732"/>
      <c r="AC132" s="732"/>
      <c r="AD132" s="732"/>
      <c r="AE132" s="733"/>
      <c r="AF132" s="734">
        <v>9.7213221000000001</v>
      </c>
      <c r="AG132" s="732"/>
      <c r="AH132" s="732"/>
      <c r="AI132" s="732"/>
      <c r="AJ132" s="733"/>
      <c r="AK132" s="734">
        <v>8.5591736800000007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7.1</v>
      </c>
      <c r="AB133" s="711"/>
      <c r="AC133" s="711"/>
      <c r="AD133" s="711"/>
      <c r="AE133" s="712"/>
      <c r="AF133" s="710">
        <v>8.3000000000000007</v>
      </c>
      <c r="AG133" s="711"/>
      <c r="AH133" s="711"/>
      <c r="AI133" s="711"/>
      <c r="AJ133" s="712"/>
      <c r="AK133" s="710">
        <v>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jUZcyXtwdxRXrrOsxNMnc3gVilnoSz2MhagF/v8VgOIyg0agPG8Xt0Q0FX6+4qTSqYeW4J4o8HdQAIuFxK6TA==" saltValue="Agm02x13whq5ZTUeQ5O3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1" zoomScale="75" zoomScaleNormal="85" zoomScaleSheetLayoutView="75" workbookViewId="0">
      <selection activeCell="AP80" sqref="AP80:AT80"/>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ca+uNBwEgFVu67yTugv6gF22r1eRwQfnv1akVJFwSy054tvwfkCs18VQwerIsM2t0PqWIF85SijgH0N3SXthog==" saltValue="5QJRw9iPRq242GrSoWKk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election activeCell="AP80" sqref="AP80:AT80"/>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jKFCeDtbEOElog0YdgQtkUOAeEXeCf9inJBcrsIbD5zbuAv7gRIadt6AHploE6jkzUeR1ttM2OQZ8Zhd7WsSw==" saltValue="wjwLU4Z7kLjHimwDWtAuG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P80" sqref="AP80:AT80"/>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2133085</v>
      </c>
      <c r="AP9" s="262">
        <v>142253</v>
      </c>
      <c r="AQ9" s="263">
        <v>102505</v>
      </c>
      <c r="AR9" s="264">
        <v>38.799999999999997</v>
      </c>
    </row>
    <row r="10" spans="1:46" ht="13.5" customHeight="1" x14ac:dyDescent="0.2">
      <c r="A10" s="247"/>
      <c r="AK10" s="1117" t="s">
        <v>485</v>
      </c>
      <c r="AL10" s="1118"/>
      <c r="AM10" s="1118"/>
      <c r="AN10" s="1119"/>
      <c r="AO10" s="265">
        <v>233796</v>
      </c>
      <c r="AP10" s="265">
        <v>15592</v>
      </c>
      <c r="AQ10" s="266">
        <v>13118</v>
      </c>
      <c r="AR10" s="267">
        <v>18.899999999999999</v>
      </c>
    </row>
    <row r="11" spans="1:46" ht="13.5" customHeight="1" x14ac:dyDescent="0.2">
      <c r="A11" s="247"/>
      <c r="AK11" s="1117" t="s">
        <v>486</v>
      </c>
      <c r="AL11" s="1118"/>
      <c r="AM11" s="1118"/>
      <c r="AN11" s="1119"/>
      <c r="AO11" s="265" t="s">
        <v>487</v>
      </c>
      <c r="AP11" s="265" t="s">
        <v>487</v>
      </c>
      <c r="AQ11" s="266">
        <v>532</v>
      </c>
      <c r="AR11" s="267" t="s">
        <v>487</v>
      </c>
    </row>
    <row r="12" spans="1:46" ht="13.5" customHeight="1" x14ac:dyDescent="0.2">
      <c r="A12" s="247"/>
      <c r="AK12" s="1117" t="s">
        <v>488</v>
      </c>
      <c r="AL12" s="1118"/>
      <c r="AM12" s="1118"/>
      <c r="AN12" s="1119"/>
      <c r="AO12" s="265" t="s">
        <v>487</v>
      </c>
      <c r="AP12" s="265" t="s">
        <v>487</v>
      </c>
      <c r="AQ12" s="266">
        <v>70</v>
      </c>
      <c r="AR12" s="267" t="s">
        <v>487</v>
      </c>
    </row>
    <row r="13" spans="1:46" ht="13.5" customHeight="1" x14ac:dyDescent="0.2">
      <c r="A13" s="247"/>
      <c r="AK13" s="1117" t="s">
        <v>489</v>
      </c>
      <c r="AL13" s="1118"/>
      <c r="AM13" s="1118"/>
      <c r="AN13" s="1119"/>
      <c r="AO13" s="265">
        <v>56864</v>
      </c>
      <c r="AP13" s="265">
        <v>3792</v>
      </c>
      <c r="AQ13" s="266">
        <v>4255</v>
      </c>
      <c r="AR13" s="267">
        <v>-10.9</v>
      </c>
    </row>
    <row r="14" spans="1:46" ht="13.5" customHeight="1" x14ac:dyDescent="0.2">
      <c r="A14" s="247"/>
      <c r="AK14" s="1117" t="s">
        <v>490</v>
      </c>
      <c r="AL14" s="1118"/>
      <c r="AM14" s="1118"/>
      <c r="AN14" s="1119"/>
      <c r="AO14" s="265">
        <v>27750</v>
      </c>
      <c r="AP14" s="265">
        <v>1851</v>
      </c>
      <c r="AQ14" s="266">
        <v>1813</v>
      </c>
      <c r="AR14" s="267">
        <v>2.1</v>
      </c>
    </row>
    <row r="15" spans="1:46" ht="13.5" customHeight="1" x14ac:dyDescent="0.2">
      <c r="A15" s="247"/>
      <c r="AK15" s="1120" t="s">
        <v>491</v>
      </c>
      <c r="AL15" s="1121"/>
      <c r="AM15" s="1121"/>
      <c r="AN15" s="1122"/>
      <c r="AO15" s="265">
        <v>-138385</v>
      </c>
      <c r="AP15" s="265">
        <v>-9229</v>
      </c>
      <c r="AQ15" s="266">
        <v>-6003</v>
      </c>
      <c r="AR15" s="267">
        <v>53.7</v>
      </c>
    </row>
    <row r="16" spans="1:46" ht="13.2" x14ac:dyDescent="0.2">
      <c r="A16" s="247"/>
      <c r="AK16" s="1120" t="s">
        <v>176</v>
      </c>
      <c r="AL16" s="1121"/>
      <c r="AM16" s="1121"/>
      <c r="AN16" s="1122"/>
      <c r="AO16" s="265">
        <v>2313110</v>
      </c>
      <c r="AP16" s="265">
        <v>154259</v>
      </c>
      <c r="AQ16" s="266">
        <v>116291</v>
      </c>
      <c r="AR16" s="267">
        <v>32.6</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13.74</v>
      </c>
      <c r="AP21" s="278">
        <v>9.5500000000000007</v>
      </c>
      <c r="AQ21" s="279">
        <v>4.1900000000000004</v>
      </c>
      <c r="AS21" s="280"/>
      <c r="AT21" s="276"/>
    </row>
    <row r="22" spans="1:46" s="248" customFormat="1" ht="13.2" x14ac:dyDescent="0.2">
      <c r="A22" s="276"/>
      <c r="AK22" s="1123" t="s">
        <v>497</v>
      </c>
      <c r="AL22" s="1124"/>
      <c r="AM22" s="1124"/>
      <c r="AN22" s="1125"/>
      <c r="AO22" s="281">
        <v>96.8</v>
      </c>
      <c r="AP22" s="282">
        <v>96.7</v>
      </c>
      <c r="AQ22" s="283">
        <v>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969444</v>
      </c>
      <c r="AP32" s="291">
        <v>64651</v>
      </c>
      <c r="AQ32" s="292">
        <v>49899</v>
      </c>
      <c r="AR32" s="293">
        <v>29.6</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v>2</v>
      </c>
      <c r="AR34" s="293" t="s">
        <v>487</v>
      </c>
    </row>
    <row r="35" spans="1:46" ht="27" customHeight="1" x14ac:dyDescent="0.2">
      <c r="A35" s="247"/>
      <c r="AK35" s="1107" t="s">
        <v>504</v>
      </c>
      <c r="AL35" s="1108"/>
      <c r="AM35" s="1108"/>
      <c r="AN35" s="1109"/>
      <c r="AO35" s="291">
        <v>269246</v>
      </c>
      <c r="AP35" s="291">
        <v>17956</v>
      </c>
      <c r="AQ35" s="292">
        <v>13394</v>
      </c>
      <c r="AR35" s="293">
        <v>34.1</v>
      </c>
    </row>
    <row r="36" spans="1:46" ht="27" customHeight="1" x14ac:dyDescent="0.2">
      <c r="A36" s="247"/>
      <c r="AK36" s="1107" t="s">
        <v>505</v>
      </c>
      <c r="AL36" s="1108"/>
      <c r="AM36" s="1108"/>
      <c r="AN36" s="1109"/>
      <c r="AO36" s="291">
        <v>53990</v>
      </c>
      <c r="AP36" s="291">
        <v>3601</v>
      </c>
      <c r="AQ36" s="292">
        <v>2489</v>
      </c>
      <c r="AR36" s="293">
        <v>44.7</v>
      </c>
    </row>
    <row r="37" spans="1:46" ht="13.5" customHeight="1" x14ac:dyDescent="0.2">
      <c r="A37" s="247"/>
      <c r="AK37" s="1107" t="s">
        <v>506</v>
      </c>
      <c r="AL37" s="1108"/>
      <c r="AM37" s="1108"/>
      <c r="AN37" s="1109"/>
      <c r="AO37" s="291">
        <v>11520</v>
      </c>
      <c r="AP37" s="291">
        <v>768</v>
      </c>
      <c r="AQ37" s="292">
        <v>625</v>
      </c>
      <c r="AR37" s="293">
        <v>22.9</v>
      </c>
    </row>
    <row r="38" spans="1:46" ht="27" customHeight="1" x14ac:dyDescent="0.2">
      <c r="A38" s="247"/>
      <c r="AK38" s="1110" t="s">
        <v>507</v>
      </c>
      <c r="AL38" s="1111"/>
      <c r="AM38" s="1111"/>
      <c r="AN38" s="1112"/>
      <c r="AO38" s="294" t="s">
        <v>487</v>
      </c>
      <c r="AP38" s="294" t="s">
        <v>487</v>
      </c>
      <c r="AQ38" s="295">
        <v>5</v>
      </c>
      <c r="AR38" s="283" t="s">
        <v>487</v>
      </c>
      <c r="AS38" s="290"/>
    </row>
    <row r="39" spans="1:46" ht="13.2" x14ac:dyDescent="0.2">
      <c r="A39" s="247"/>
      <c r="AK39" s="1110" t="s">
        <v>508</v>
      </c>
      <c r="AL39" s="1111"/>
      <c r="AM39" s="1111"/>
      <c r="AN39" s="1112"/>
      <c r="AO39" s="291">
        <v>-19265</v>
      </c>
      <c r="AP39" s="291">
        <v>-1285</v>
      </c>
      <c r="AQ39" s="292">
        <v>-2982</v>
      </c>
      <c r="AR39" s="293">
        <v>-56.9</v>
      </c>
      <c r="AS39" s="290"/>
    </row>
    <row r="40" spans="1:46" ht="27" customHeight="1" x14ac:dyDescent="0.2">
      <c r="A40" s="247"/>
      <c r="AK40" s="1107" t="s">
        <v>509</v>
      </c>
      <c r="AL40" s="1108"/>
      <c r="AM40" s="1108"/>
      <c r="AN40" s="1109"/>
      <c r="AO40" s="291">
        <v>-796733</v>
      </c>
      <c r="AP40" s="291">
        <v>-53133</v>
      </c>
      <c r="AQ40" s="292">
        <v>-43756</v>
      </c>
      <c r="AR40" s="293">
        <v>21.4</v>
      </c>
      <c r="AS40" s="290"/>
    </row>
    <row r="41" spans="1:46" ht="13.2" x14ac:dyDescent="0.2">
      <c r="A41" s="247"/>
      <c r="AK41" s="1113" t="s">
        <v>286</v>
      </c>
      <c r="AL41" s="1114"/>
      <c r="AM41" s="1114"/>
      <c r="AN41" s="1115"/>
      <c r="AO41" s="291">
        <v>488202</v>
      </c>
      <c r="AP41" s="291">
        <v>32558</v>
      </c>
      <c r="AQ41" s="292">
        <v>19675</v>
      </c>
      <c r="AR41" s="293">
        <v>65.5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1063274</v>
      </c>
      <c r="AN51" s="313">
        <v>65989</v>
      </c>
      <c r="AO51" s="314">
        <v>-30.6</v>
      </c>
      <c r="AP51" s="315">
        <v>96248</v>
      </c>
      <c r="AQ51" s="316">
        <v>10</v>
      </c>
      <c r="AR51" s="317">
        <v>-40.6</v>
      </c>
    </row>
    <row r="52" spans="1:44" ht="13.2" x14ac:dyDescent="0.2">
      <c r="A52" s="247"/>
      <c r="AK52" s="318"/>
      <c r="AL52" s="319" t="s">
        <v>519</v>
      </c>
      <c r="AM52" s="320">
        <v>706914</v>
      </c>
      <c r="AN52" s="321">
        <v>43872</v>
      </c>
      <c r="AO52" s="322">
        <v>-18</v>
      </c>
      <c r="AP52" s="323">
        <v>55768</v>
      </c>
      <c r="AQ52" s="324">
        <v>17.5</v>
      </c>
      <c r="AR52" s="325">
        <v>-35.5</v>
      </c>
    </row>
    <row r="53" spans="1:44" ht="13.2" x14ac:dyDescent="0.2">
      <c r="A53" s="247"/>
      <c r="AK53" s="303" t="s">
        <v>520</v>
      </c>
      <c r="AL53" s="304"/>
      <c r="AM53" s="312">
        <v>886286</v>
      </c>
      <c r="AN53" s="313">
        <v>56112</v>
      </c>
      <c r="AO53" s="314">
        <v>-15</v>
      </c>
      <c r="AP53" s="315">
        <v>76413</v>
      </c>
      <c r="AQ53" s="316">
        <v>-20.6</v>
      </c>
      <c r="AR53" s="317">
        <v>5.6</v>
      </c>
    </row>
    <row r="54" spans="1:44" ht="13.2" x14ac:dyDescent="0.2">
      <c r="A54" s="247"/>
      <c r="AK54" s="318"/>
      <c r="AL54" s="319" t="s">
        <v>519</v>
      </c>
      <c r="AM54" s="320">
        <v>487247</v>
      </c>
      <c r="AN54" s="321">
        <v>30848</v>
      </c>
      <c r="AO54" s="322">
        <v>-29.7</v>
      </c>
      <c r="AP54" s="323">
        <v>39658</v>
      </c>
      <c r="AQ54" s="324">
        <v>-28.9</v>
      </c>
      <c r="AR54" s="325">
        <v>-0.8</v>
      </c>
    </row>
    <row r="55" spans="1:44" ht="13.2" x14ac:dyDescent="0.2">
      <c r="A55" s="247"/>
      <c r="AK55" s="303" t="s">
        <v>521</v>
      </c>
      <c r="AL55" s="304"/>
      <c r="AM55" s="312">
        <v>1298650</v>
      </c>
      <c r="AN55" s="313">
        <v>83466</v>
      </c>
      <c r="AO55" s="314">
        <v>48.7</v>
      </c>
      <c r="AP55" s="315">
        <v>66481</v>
      </c>
      <c r="AQ55" s="316">
        <v>-13</v>
      </c>
      <c r="AR55" s="317">
        <v>61.7</v>
      </c>
    </row>
    <row r="56" spans="1:44" ht="13.2" x14ac:dyDescent="0.2">
      <c r="A56" s="247"/>
      <c r="AK56" s="318"/>
      <c r="AL56" s="319" t="s">
        <v>519</v>
      </c>
      <c r="AM56" s="320">
        <v>931126</v>
      </c>
      <c r="AN56" s="321">
        <v>59845</v>
      </c>
      <c r="AO56" s="322">
        <v>94</v>
      </c>
      <c r="AP56" s="323">
        <v>36120</v>
      </c>
      <c r="AQ56" s="324">
        <v>-8.9</v>
      </c>
      <c r="AR56" s="325">
        <v>102.9</v>
      </c>
    </row>
    <row r="57" spans="1:44" ht="13.2" x14ac:dyDescent="0.2">
      <c r="A57" s="247"/>
      <c r="AK57" s="303" t="s">
        <v>522</v>
      </c>
      <c r="AL57" s="304"/>
      <c r="AM57" s="312">
        <v>1182461</v>
      </c>
      <c r="AN57" s="313">
        <v>77280</v>
      </c>
      <c r="AO57" s="314">
        <v>-7.4</v>
      </c>
      <c r="AP57" s="315">
        <v>67825</v>
      </c>
      <c r="AQ57" s="316">
        <v>2</v>
      </c>
      <c r="AR57" s="317">
        <v>-9.4</v>
      </c>
    </row>
    <row r="58" spans="1:44" ht="13.2" x14ac:dyDescent="0.2">
      <c r="A58" s="247"/>
      <c r="AK58" s="318"/>
      <c r="AL58" s="319" t="s">
        <v>519</v>
      </c>
      <c r="AM58" s="320">
        <v>669330</v>
      </c>
      <c r="AN58" s="321">
        <v>43744</v>
      </c>
      <c r="AO58" s="322">
        <v>-26.9</v>
      </c>
      <c r="AP58" s="323">
        <v>39417</v>
      </c>
      <c r="AQ58" s="324">
        <v>9.1</v>
      </c>
      <c r="AR58" s="325">
        <v>-36</v>
      </c>
    </row>
    <row r="59" spans="1:44" ht="13.2" x14ac:dyDescent="0.2">
      <c r="A59" s="247"/>
      <c r="AK59" s="303" t="s">
        <v>523</v>
      </c>
      <c r="AL59" s="304"/>
      <c r="AM59" s="312">
        <v>1167498</v>
      </c>
      <c r="AN59" s="313">
        <v>77859</v>
      </c>
      <c r="AO59" s="314">
        <v>0.7</v>
      </c>
      <c r="AP59" s="315">
        <v>81158</v>
      </c>
      <c r="AQ59" s="316">
        <v>19.7</v>
      </c>
      <c r="AR59" s="317">
        <v>-19</v>
      </c>
    </row>
    <row r="60" spans="1:44" ht="13.2" x14ac:dyDescent="0.2">
      <c r="A60" s="247"/>
      <c r="AK60" s="318"/>
      <c r="AL60" s="319" t="s">
        <v>519</v>
      </c>
      <c r="AM60" s="320">
        <v>594338</v>
      </c>
      <c r="AN60" s="321">
        <v>39636</v>
      </c>
      <c r="AO60" s="322">
        <v>-9.4</v>
      </c>
      <c r="AP60" s="323">
        <v>45320</v>
      </c>
      <c r="AQ60" s="324">
        <v>15</v>
      </c>
      <c r="AR60" s="325">
        <v>-24.4</v>
      </c>
    </row>
    <row r="61" spans="1:44" ht="13.2" x14ac:dyDescent="0.2">
      <c r="A61" s="247"/>
      <c r="AK61" s="303" t="s">
        <v>524</v>
      </c>
      <c r="AL61" s="326"/>
      <c r="AM61" s="312">
        <v>1119634</v>
      </c>
      <c r="AN61" s="313">
        <v>72141</v>
      </c>
      <c r="AO61" s="314">
        <v>-0.7</v>
      </c>
      <c r="AP61" s="315">
        <v>77625</v>
      </c>
      <c r="AQ61" s="327">
        <v>-0.4</v>
      </c>
      <c r="AR61" s="317">
        <v>-0.3</v>
      </c>
    </row>
    <row r="62" spans="1:44" ht="13.2" x14ac:dyDescent="0.2">
      <c r="A62" s="247"/>
      <c r="AK62" s="318"/>
      <c r="AL62" s="319" t="s">
        <v>519</v>
      </c>
      <c r="AM62" s="320">
        <v>677791</v>
      </c>
      <c r="AN62" s="321">
        <v>43589</v>
      </c>
      <c r="AO62" s="322">
        <v>2</v>
      </c>
      <c r="AP62" s="323">
        <v>43257</v>
      </c>
      <c r="AQ62" s="324">
        <v>0.8</v>
      </c>
      <c r="AR62" s="325">
        <v>1.2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eCPvBIdsX3MQEHm9lCdYScXkca1vsCV/Lp0hRoOQ7Ir/jM0lwhj0M7WHoLG/1HsJCpcN8nQgjLB2FT9Y+RLXDw==" saltValue="ltwowUXY6VS5nEN6lIja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AP80" sqref="AP80:AT80"/>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FZr18oLBAN3gDV03zhTHtBfzZ/704BTiUMYEKw+gqOxKkQR+VXelnnFnrDTSdM5gLQKjDXYRac3+CdA31zsfQQ==" saltValue="QSdJCMzYks0hC4Wsl6+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election activeCell="AP80" sqref="AP80:AT80"/>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VFrskZJPzLTMHwBgyQDyVFzwMv6gkjMVE4FRLTE3oFmf3KNJZbENZ8pLoaGtkOC5Hq6hxfXXzGc5XUSZl1Ietw==" saltValue="SkW+dMgvF3V4SOwsL7FKW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election activeCell="AP80" sqref="AP80:AT8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34.020000000000003</v>
      </c>
      <c r="G47" s="12">
        <v>35.69</v>
      </c>
      <c r="H47" s="12">
        <v>36.369999999999997</v>
      </c>
      <c r="I47" s="12">
        <v>35.25</v>
      </c>
      <c r="J47" s="13">
        <v>34.67</v>
      </c>
    </row>
    <row r="48" spans="2:10" ht="57.75" customHeight="1" x14ac:dyDescent="0.2">
      <c r="B48" s="14"/>
      <c r="C48" s="1128" t="s">
        <v>4</v>
      </c>
      <c r="D48" s="1128"/>
      <c r="E48" s="1129"/>
      <c r="F48" s="15">
        <v>2.37</v>
      </c>
      <c r="G48" s="16">
        <v>3.89</v>
      </c>
      <c r="H48" s="16">
        <v>4.1399999999999997</v>
      </c>
      <c r="I48" s="16">
        <v>4.41</v>
      </c>
      <c r="J48" s="17">
        <v>6.03</v>
      </c>
    </row>
    <row r="49" spans="2:10" ht="57.75" customHeight="1" thickBot="1" x14ac:dyDescent="0.25">
      <c r="B49" s="18"/>
      <c r="C49" s="1130" t="s">
        <v>5</v>
      </c>
      <c r="D49" s="1130"/>
      <c r="E49" s="1131"/>
      <c r="F49" s="19">
        <v>7.4</v>
      </c>
      <c r="G49" s="20">
        <v>4.75</v>
      </c>
      <c r="H49" s="20" t="s">
        <v>531</v>
      </c>
      <c r="I49" s="20" t="s">
        <v>532</v>
      </c>
      <c r="J49" s="21">
        <v>1.44</v>
      </c>
    </row>
    <row r="50" spans="2:10" ht="13.2" x14ac:dyDescent="0.2"/>
  </sheetData>
  <sheetProtection algorithmName="SHA-512" hashValue="e1DmJvM+t1QfWFL6ywjPl+ahwUFFaWqXn4jTbw+rNNGSigiMBLvT+KX9io5YyNlYVZFAIS8V+kDYXa5xOCShbQ==" saltValue="sXe+1xUzEzZFWZFXuzzs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2026-03-10T06:49:12Z</cp:lastPrinted>
  <dcterms:created xsi:type="dcterms:W3CDTF">2026-02-23T04:31:28Z</dcterms:created>
  <dcterms:modified xsi:type="dcterms:W3CDTF">2026-03-19T06:43:39Z</dcterms:modified>
  <cp:category/>
</cp:coreProperties>
</file>