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LANDISK-SUIDOU\小森\上下水道課\H30から\"/>
    </mc:Choice>
  </mc:AlternateContent>
  <xr:revisionPtr revIDLastSave="0" documentId="13_ncr:1_{99078063-F77C-4BFB-90FB-91B80ADE9E73}" xr6:coauthVersionLast="47" xr6:coauthVersionMax="47" xr10:uidLastSave="{00000000-0000-0000-0000-000000000000}"/>
  <bookViews>
    <workbookView xWindow="-120" yWindow="330" windowWidth="29040" windowHeight="15990" xr2:uid="{62F2A8EC-F5F1-426F-BD43-89EC4D0F54D9}"/>
  </bookViews>
  <sheets>
    <sheet name="水道料金計算" sheetId="3" r:id="rId1"/>
    <sheet name="料金表一覧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" i="5" l="1"/>
  <c r="I6" i="5"/>
  <c r="I5" i="5"/>
  <c r="I4" i="5"/>
  <c r="I3" i="5"/>
  <c r="I2" i="5"/>
  <c r="D9" i="3"/>
  <c r="D13" i="5"/>
  <c r="F14" i="5" l="1"/>
  <c r="E9" i="3" l="1"/>
  <c r="N13" i="5"/>
  <c r="M13" i="5"/>
  <c r="L13" i="5"/>
  <c r="K13" i="5"/>
  <c r="J13" i="5"/>
  <c r="I13" i="5"/>
  <c r="H13" i="5"/>
  <c r="G13" i="5"/>
  <c r="F13" i="5"/>
  <c r="D8" i="3"/>
  <c r="F8" i="3" l="1"/>
  <c r="E8" i="3"/>
</calcChain>
</file>

<file path=xl/sharedStrings.xml><?xml version="1.0" encoding="utf-8"?>
<sst xmlns="http://schemas.openxmlformats.org/spreadsheetml/2006/main" count="37" uniqueCount="29">
  <si>
    <t>水道用途</t>
    <rPh sb="0" eb="2">
      <t>スイドウ</t>
    </rPh>
    <rPh sb="2" eb="4">
      <t>ヨウト</t>
    </rPh>
    <phoneticPr fontId="4"/>
  </si>
  <si>
    <t>消費税</t>
    <rPh sb="0" eb="3">
      <t>ショウヒゼイ</t>
    </rPh>
    <phoneticPr fontId="4"/>
  </si>
  <si>
    <t>下水用途</t>
    <rPh sb="0" eb="2">
      <t>ゲスイ</t>
    </rPh>
    <rPh sb="2" eb="4">
      <t>ヨウト</t>
    </rPh>
    <phoneticPr fontId="4"/>
  </si>
  <si>
    <t>量水器口径</t>
    <rPh sb="3" eb="5">
      <t>コウケイ</t>
    </rPh>
    <phoneticPr fontId="4"/>
  </si>
  <si>
    <t>水量</t>
    <rPh sb="0" eb="2">
      <t>スイリョウ</t>
    </rPh>
    <phoneticPr fontId="4"/>
  </si>
  <si>
    <t>料金</t>
    <rPh sb="0" eb="2">
      <t>リョウキン</t>
    </rPh>
    <phoneticPr fontId="4"/>
  </si>
  <si>
    <t>合計</t>
    <rPh sb="0" eb="1">
      <t>ゴウ</t>
    </rPh>
    <rPh sb="1" eb="2">
      <t>ケイ</t>
    </rPh>
    <phoneticPr fontId="4"/>
  </si>
  <si>
    <t>上水</t>
    <rPh sb="0" eb="1">
      <t>ウエ</t>
    </rPh>
    <rPh sb="1" eb="2">
      <t>スイドウ</t>
    </rPh>
    <phoneticPr fontId="4"/>
  </si>
  <si>
    <t>下水</t>
    <rPh sb="0" eb="1">
      <t>シタ</t>
    </rPh>
    <rPh sb="1" eb="2">
      <t>スイドウ</t>
    </rPh>
    <phoneticPr fontId="4"/>
  </si>
  <si>
    <t>一般用</t>
    <rPh sb="0" eb="2">
      <t>イッパン</t>
    </rPh>
    <rPh sb="2" eb="3">
      <t>ヨウ</t>
    </rPh>
    <phoneticPr fontId="4"/>
  </si>
  <si>
    <t>臨時用</t>
    <rPh sb="0" eb="2">
      <t>リンジ</t>
    </rPh>
    <rPh sb="2" eb="3">
      <t>ヨウ</t>
    </rPh>
    <phoneticPr fontId="4"/>
  </si>
  <si>
    <t>No</t>
    <phoneticPr fontId="4"/>
  </si>
  <si>
    <t>用途</t>
    <rPh sb="0" eb="2">
      <t>ヨウト</t>
    </rPh>
    <phoneticPr fontId="4"/>
  </si>
  <si>
    <t>水量&amp;人数</t>
    <rPh sb="0" eb="2">
      <t>スイリョウ</t>
    </rPh>
    <rPh sb="3" eb="5">
      <t>ニンズウ</t>
    </rPh>
    <phoneticPr fontId="4"/>
  </si>
  <si>
    <t>基本料金</t>
    <rPh sb="0" eb="2">
      <t>キホン</t>
    </rPh>
    <rPh sb="2" eb="4">
      <t>リョウキン</t>
    </rPh>
    <phoneticPr fontId="4"/>
  </si>
  <si>
    <t>超過料金</t>
    <rPh sb="0" eb="2">
      <t>チョウカ</t>
    </rPh>
    <rPh sb="2" eb="4">
      <t>リョウキン</t>
    </rPh>
    <phoneticPr fontId="4"/>
  </si>
  <si>
    <t>メータ口径</t>
    <rPh sb="3" eb="5">
      <t>コウケイ</t>
    </rPh>
    <phoneticPr fontId="4"/>
  </si>
  <si>
    <t>メータ使用料</t>
    <rPh sb="3" eb="5">
      <t>シヨウ</t>
    </rPh>
    <rPh sb="5" eb="6">
      <t>リョウキン</t>
    </rPh>
    <phoneticPr fontId="4"/>
  </si>
  <si>
    <t>一般用</t>
    <rPh sb="0" eb="3">
      <t>イッパンヨウ</t>
    </rPh>
    <phoneticPr fontId="4"/>
  </si>
  <si>
    <t>臨時</t>
    <rPh sb="0" eb="2">
      <t>リンジ</t>
    </rPh>
    <phoneticPr fontId="2"/>
  </si>
  <si>
    <t>一般以外</t>
    <rPh sb="0" eb="2">
      <t>イッパン</t>
    </rPh>
    <rPh sb="2" eb="4">
      <t>イガイ</t>
    </rPh>
    <phoneticPr fontId="4"/>
  </si>
  <si>
    <t>基本水量</t>
    <rPh sb="0" eb="2">
      <t>キホン</t>
    </rPh>
    <rPh sb="2" eb="4">
      <t>スイリョウ</t>
    </rPh>
    <phoneticPr fontId="4"/>
  </si>
  <si>
    <t>温泉旅館</t>
    <rPh sb="0" eb="2">
      <t>オンセン</t>
    </rPh>
    <rPh sb="2" eb="4">
      <t>リョカン</t>
    </rPh>
    <phoneticPr fontId="4"/>
  </si>
  <si>
    <t>無し</t>
    <rPh sb="0" eb="1">
      <t>ナ</t>
    </rPh>
    <phoneticPr fontId="2"/>
  </si>
  <si>
    <t>基本料金</t>
    <phoneticPr fontId="2"/>
  </si>
  <si>
    <t xml:space="preserve">  </t>
    <phoneticPr fontId="2"/>
  </si>
  <si>
    <t>内消費税</t>
    <rPh sb="0" eb="1">
      <t>ウチ</t>
    </rPh>
    <rPh sb="1" eb="4">
      <t>ショウヒゼイ</t>
    </rPh>
    <phoneticPr fontId="4"/>
  </si>
  <si>
    <t>色の箇所が変えれます。</t>
    <phoneticPr fontId="2"/>
  </si>
  <si>
    <t>komori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</si>
</sst>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 ％&quot;\ "/>
    <numFmt numFmtId="177" formatCode="[&lt;=999]000;000\-00"/>
    <numFmt numFmtId="178" formatCode="#,##0&quot; &quot;"/>
    <numFmt numFmtId="179" formatCode="#,##0.0;[Red]\-#,##0.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38" fontId="5" fillId="0" borderId="0" xfId="1" applyFont="1" applyAlignment="1"/>
    <xf numFmtId="38" fontId="6" fillId="0" borderId="0" xfId="1" applyFont="1" applyAlignment="1"/>
    <xf numFmtId="38" fontId="5" fillId="0" borderId="0" xfId="1" applyFont="1" applyAlignment="1">
      <alignment horizontal="center"/>
    </xf>
    <xf numFmtId="9" fontId="5" fillId="0" borderId="0" xfId="8" applyFont="1" applyAlignment="1">
      <alignment horizontal="center"/>
    </xf>
    <xf numFmtId="0" fontId="5" fillId="0" borderId="1" xfId="5" applyFont="1" applyBorder="1" applyAlignment="1">
      <alignment horizontal="center" vertical="center"/>
    </xf>
    <xf numFmtId="0" fontId="5" fillId="0" borderId="3" xfId="5" applyFont="1" applyBorder="1" applyAlignment="1">
      <alignment horizontal="center" vertical="center"/>
    </xf>
    <xf numFmtId="0" fontId="5" fillId="0" borderId="5" xfId="5" applyFont="1" applyBorder="1" applyAlignment="1">
      <alignment horizontal="center" vertical="center"/>
    </xf>
    <xf numFmtId="0" fontId="5" fillId="0" borderId="7" xfId="5" applyFont="1" applyBorder="1" applyAlignment="1">
      <alignment horizontal="distributed" vertical="center" justifyLastLine="1"/>
    </xf>
    <xf numFmtId="177" fontId="5" fillId="0" borderId="2" xfId="5" applyNumberFormat="1" applyFont="1" applyBorder="1" applyAlignment="1">
      <alignment horizontal="distributed" vertical="center" justifyLastLine="1"/>
    </xf>
    <xf numFmtId="0" fontId="5" fillId="0" borderId="0" xfId="5" applyFont="1" applyAlignment="1">
      <alignment horizontal="center" vertical="center"/>
    </xf>
    <xf numFmtId="0" fontId="5" fillId="0" borderId="0" xfId="5" applyFont="1" applyAlignment="1">
      <alignment vertical="center"/>
    </xf>
    <xf numFmtId="176" fontId="5" fillId="0" borderId="0" xfId="5" applyNumberFormat="1" applyFont="1" applyAlignment="1">
      <alignment vertical="center"/>
    </xf>
    <xf numFmtId="9" fontId="5" fillId="0" borderId="6" xfId="6" applyFont="1" applyBorder="1" applyAlignment="1">
      <alignment vertical="center"/>
    </xf>
    <xf numFmtId="38" fontId="5" fillId="0" borderId="0" xfId="7" applyFont="1" applyAlignment="1">
      <alignment horizontal="center" vertical="center"/>
    </xf>
    <xf numFmtId="178" fontId="5" fillId="0" borderId="8" xfId="5" applyNumberFormat="1" applyFont="1" applyBorder="1" applyAlignment="1">
      <alignment vertical="center"/>
    </xf>
    <xf numFmtId="178" fontId="5" fillId="0" borderId="8" xfId="7" applyNumberFormat="1" applyFont="1" applyBorder="1" applyAlignment="1">
      <alignment vertical="center"/>
    </xf>
    <xf numFmtId="178" fontId="5" fillId="0" borderId="9" xfId="5" applyNumberFormat="1" applyFont="1" applyBorder="1" applyAlignment="1">
      <alignment vertical="center"/>
    </xf>
    <xf numFmtId="178" fontId="5" fillId="0" borderId="9" xfId="7" applyNumberFormat="1" applyFont="1" applyBorder="1" applyAlignment="1">
      <alignment vertical="center"/>
    </xf>
    <xf numFmtId="38" fontId="5" fillId="0" borderId="0" xfId="1" applyFont="1" applyAlignment="1">
      <alignment vertical="center"/>
    </xf>
    <xf numFmtId="38" fontId="5" fillId="0" borderId="0" xfId="5" applyNumberFormat="1" applyFont="1" applyAlignment="1">
      <alignment vertical="center"/>
    </xf>
    <xf numFmtId="0" fontId="5" fillId="2" borderId="2" xfId="5" applyFont="1" applyFill="1" applyBorder="1" applyAlignment="1">
      <alignment horizontal="distributed" vertical="center" justifyLastLine="1"/>
    </xf>
    <xf numFmtId="0" fontId="5" fillId="2" borderId="4" xfId="5" applyFont="1" applyFill="1" applyBorder="1" applyAlignment="1">
      <alignment horizontal="center" vertical="center"/>
    </xf>
    <xf numFmtId="0" fontId="5" fillId="2" borderId="4" xfId="5" applyFont="1" applyFill="1" applyBorder="1" applyAlignment="1">
      <alignment horizontal="distributed" vertical="center" justifyLastLine="1"/>
    </xf>
    <xf numFmtId="0" fontId="5" fillId="2" borderId="8" xfId="5" applyFont="1" applyFill="1" applyBorder="1" applyAlignment="1">
      <alignment vertical="center"/>
    </xf>
    <xf numFmtId="178" fontId="5" fillId="0" borderId="0" xfId="5" applyNumberFormat="1" applyFont="1" applyAlignment="1">
      <alignment vertical="center"/>
    </xf>
    <xf numFmtId="179" fontId="5" fillId="0" borderId="0" xfId="1" applyNumberFormat="1" applyFont="1" applyAlignment="1"/>
    <xf numFmtId="178" fontId="5" fillId="2" borderId="8" xfId="7" applyNumberFormat="1" applyFont="1" applyFill="1" applyBorder="1" applyAlignment="1">
      <alignment vertical="center"/>
    </xf>
    <xf numFmtId="178" fontId="5" fillId="2" borderId="9" xfId="7" applyNumberFormat="1" applyFont="1" applyFill="1" applyBorder="1" applyAlignment="1">
      <alignment vertical="center"/>
    </xf>
    <xf numFmtId="178" fontId="5" fillId="0" borderId="4" xfId="5" applyNumberFormat="1" applyFont="1" applyBorder="1" applyAlignment="1">
      <alignment horizontal="right" vertical="center"/>
    </xf>
    <xf numFmtId="178" fontId="5" fillId="0" borderId="6" xfId="5" applyNumberFormat="1" applyFont="1" applyBorder="1" applyAlignment="1">
      <alignment horizontal="right" vertical="center"/>
    </xf>
    <xf numFmtId="9" fontId="5" fillId="0" borderId="0" xfId="8" applyFont="1" applyAlignment="1"/>
  </cellXfs>
  <cellStyles count="9">
    <cellStyle name="パーセント" xfId="8" builtinId="5"/>
    <cellStyle name="パーセント 2" xfId="6" xr:uid="{79368CE3-3991-4DD5-AA04-89C1E0E62B9A}"/>
    <cellStyle name="桁区切り" xfId="1" builtinId="6"/>
    <cellStyle name="桁区切り 2" xfId="7" xr:uid="{FA287CD9-28B6-4B9B-B38B-00951EB482A4}"/>
    <cellStyle name="桁区切り 2 2" xfId="4" xr:uid="{79DDB1AE-ED31-4D6A-A3EB-9431F4BEC7F4}"/>
    <cellStyle name="標準" xfId="0" builtinId="0"/>
    <cellStyle name="標準 2" xfId="5" xr:uid="{AE8FEC81-D523-463A-BE72-35986FA6CED5}"/>
    <cellStyle name="標準 2 3 2" xfId="3" xr:uid="{19F33C2A-F194-419C-AC35-C8390A4AAE02}"/>
    <cellStyle name="標準 4" xfId="2" xr:uid="{5EBBFCF4-3321-4C0D-896E-C756A28BB652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E07BB-B0BF-4FED-873B-3D228DFAE6AB}">
  <dimension ref="B2:J25"/>
  <sheetViews>
    <sheetView showGridLines="0" showRowColHeaders="0" tabSelected="1" workbookViewId="0">
      <selection activeCell="C10" sqref="C10"/>
    </sheetView>
  </sheetViews>
  <sheetFormatPr defaultRowHeight="19.5" customHeight="1" x14ac:dyDescent="0.4"/>
  <cols>
    <col min="1" max="1" width="9" style="11"/>
    <col min="2" max="2" width="11.625" style="11" bestFit="1" customWidth="1"/>
    <col min="3" max="3" width="10.75" style="11" customWidth="1"/>
    <col min="4" max="7" width="10.25" style="11" customWidth="1"/>
    <col min="8" max="16384" width="9" style="11"/>
  </cols>
  <sheetData>
    <row r="2" spans="2:10" ht="19.5" customHeight="1" x14ac:dyDescent="0.4">
      <c r="B2" s="5" t="s">
        <v>0</v>
      </c>
      <c r="C2" s="21" t="s">
        <v>9</v>
      </c>
    </row>
    <row r="3" spans="2:10" ht="19.5" customHeight="1" x14ac:dyDescent="0.4">
      <c r="B3" s="6" t="s">
        <v>3</v>
      </c>
      <c r="C3" s="22">
        <v>13</v>
      </c>
    </row>
    <row r="4" spans="2:10" ht="19.5" customHeight="1" x14ac:dyDescent="0.4">
      <c r="B4" s="6" t="s">
        <v>2</v>
      </c>
      <c r="C4" s="23" t="s">
        <v>18</v>
      </c>
      <c r="D4" s="10"/>
      <c r="E4" s="10"/>
      <c r="F4" s="12"/>
    </row>
    <row r="5" spans="2:10" ht="19.5" customHeight="1" x14ac:dyDescent="0.4">
      <c r="B5" s="7" t="s">
        <v>1</v>
      </c>
      <c r="C5" s="13">
        <v>0.1</v>
      </c>
    </row>
    <row r="6" spans="2:10" ht="19.5" customHeight="1" x14ac:dyDescent="0.4">
      <c r="D6" s="14"/>
    </row>
    <row r="7" spans="2:10" ht="19.5" customHeight="1" x14ac:dyDescent="0.4">
      <c r="B7" s="5"/>
      <c r="C7" s="8" t="s">
        <v>4</v>
      </c>
      <c r="D7" s="8" t="s">
        <v>5</v>
      </c>
      <c r="E7" s="8" t="s">
        <v>26</v>
      </c>
      <c r="F7" s="9" t="s">
        <v>6</v>
      </c>
    </row>
    <row r="8" spans="2:10" ht="19.5" customHeight="1" x14ac:dyDescent="0.4">
      <c r="B8" s="6" t="s">
        <v>7</v>
      </c>
      <c r="C8" s="27">
        <v>25</v>
      </c>
      <c r="D8" s="15">
        <f>IF(C2=料金表一覧!B8,0,SUM(IF(C2=料金表一覧!B4,VLOOKUP(C3,料金表一覧!$F$2:$J$7,5,FALSE),IF(C2=料金表一覧!B5,料金表一覧!D5,VLOOKUP(C3,料金表一覧!$F$2:$I$7,4,FALSE))),IF(VLOOKUP(C2,料金表一覧!B2:C5,2,FALSE)&gt;C8,0,(C8-VLOOKUP(C2,料金表一覧!B2:C5,2,FALSE))*VLOOKUP(C2,料金表一覧!B2:E5,4,FALSE)),0))</f>
        <v>5555</v>
      </c>
      <c r="E8" s="16">
        <f>INT((D8/110)*10)</f>
        <v>505</v>
      </c>
      <c r="F8" s="29">
        <f>SUM(D8:D9)</f>
        <v>10241</v>
      </c>
    </row>
    <row r="9" spans="2:10" ht="19.5" customHeight="1" x14ac:dyDescent="0.4">
      <c r="B9" s="7" t="s">
        <v>8</v>
      </c>
      <c r="C9" s="28"/>
      <c r="D9" s="17">
        <f>INT(IF(C4=料金表一覧!B15,0,IF(C4=料金表一覧!B14,C8*料金表一覧!F14,SUM(IF(C8&lt;=料金表一覧!E11,料金表一覧!D13,料金表一覧!D13),IF(AND(C8&gt;料金表一覧!E11,C8&lt;=料金表一覧!F11),(C8-料金表一覧!E11)*料金表一覧!F13,IF(C8&gt;料金表一覧!F11,料金表一覧!F12*料金表一覧!F13,0)),IF(AND(C8&gt;料金表一覧!F11,C8&lt;=料金表一覧!G11),(C8-料金表一覧!F11)*料金表一覧!G13,IF(C8&gt;料金表一覧!G11,料金表一覧!G12*料金表一覧!G13,0)),IF(AND(C8&gt;料金表一覧!G11,C8&lt;=料金表一覧!H11),(C8-料金表一覧!G11)*料金表一覧!H13,IF(C8&gt;料金表一覧!H11,料金表一覧!H12*料金表一覧!H13,0)),IF(AND(C8&gt;料金表一覧!H11,C8&lt;=料金表一覧!I11),(C8-料金表一覧!H11)*料金表一覧!I13,IF(C8&gt;料金表一覧!I11,料金表一覧!I12*料金表一覧!I13,0)),IF(AND(C8&gt;料金表一覧!I11,C8&lt;=料金表一覧!J11),(C8-料金表一覧!I11)*料金表一覧!J13,IF(C8&gt;料金表一覧!J11,料金表一覧!J12*料金表一覧!J13,0)),IF(AND(C8&gt;料金表一覧!J11,C8&lt;=料金表一覧!K11),(C8-料金表一覧!J11)*料金表一覧!K13,IF(C8&gt;料金表一覧!K11,料金表一覧!K12*料金表一覧!K13,0)),IF(AND(C8&gt;料金表一覧!K11,C8&lt;=料金表一覧!L11),(C8-料金表一覧!K11)*料金表一覧!L13,IF(C8&gt;料金表一覧!L11,料金表一覧!L12*料金表一覧!L13,0)),IF(AND(C8&gt;料金表一覧!L11,C8&lt;=料金表一覧!M11),(C8-料金表一覧!L11)*料金表一覧!M13,IF(C8&gt;料金表一覧!M11,料金表一覧!M12*料金表一覧!M13,0)),IF(C8&gt;料金表一覧!M11,(C8-料金表一覧!M11)*料金表一覧!N13,0)))))</f>
        <v>4686</v>
      </c>
      <c r="E9" s="18">
        <f>INT((D9/110)*10)</f>
        <v>426</v>
      </c>
      <c r="F9" s="30"/>
    </row>
    <row r="10" spans="2:10" ht="19.5" customHeight="1" x14ac:dyDescent="0.4">
      <c r="B10" s="10"/>
    </row>
    <row r="11" spans="2:10" ht="19.5" customHeight="1" x14ac:dyDescent="0.4">
      <c r="B11" s="24"/>
      <c r="C11" s="11" t="s">
        <v>27</v>
      </c>
    </row>
    <row r="12" spans="2:10" ht="19.5" customHeight="1" x14ac:dyDescent="0.4">
      <c r="C12" s="19"/>
      <c r="D12" s="19"/>
      <c r="E12" s="19"/>
      <c r="F12" s="19"/>
    </row>
    <row r="13" spans="2:10" ht="19.5" customHeight="1" x14ac:dyDescent="0.4">
      <c r="B13" s="20"/>
      <c r="C13" s="19"/>
      <c r="D13" s="19"/>
      <c r="E13" s="19"/>
      <c r="F13" s="19"/>
      <c r="G13" s="19"/>
    </row>
    <row r="14" spans="2:10" ht="19.5" customHeight="1" x14ac:dyDescent="0.4">
      <c r="B14" s="20"/>
      <c r="E14" s="19"/>
      <c r="G14" s="19"/>
      <c r="I14" s="20"/>
      <c r="J14" s="20"/>
    </row>
    <row r="15" spans="2:10" ht="19.5" customHeight="1" x14ac:dyDescent="0.15">
      <c r="B15" s="20"/>
      <c r="E15" s="19"/>
      <c r="G15" s="19"/>
      <c r="H15" s="1"/>
      <c r="I15" s="19"/>
      <c r="J15" s="20"/>
    </row>
    <row r="16" spans="2:10" ht="19.5" customHeight="1" x14ac:dyDescent="0.15">
      <c r="B16" s="20"/>
      <c r="E16" s="19"/>
      <c r="G16" s="19"/>
      <c r="H16" s="1"/>
      <c r="I16" s="19"/>
      <c r="J16" s="20"/>
    </row>
    <row r="17" spans="2:10" ht="19.5" customHeight="1" x14ac:dyDescent="0.15">
      <c r="B17" s="20"/>
      <c r="E17" s="19"/>
      <c r="G17" s="19"/>
      <c r="H17" s="1"/>
      <c r="I17" s="19"/>
      <c r="J17" s="20"/>
    </row>
    <row r="18" spans="2:10" ht="19.5" customHeight="1" x14ac:dyDescent="0.15">
      <c r="B18" s="20"/>
      <c r="E18" s="19"/>
      <c r="G18" s="19"/>
      <c r="H18" s="1"/>
      <c r="I18" s="19"/>
      <c r="J18" s="20"/>
    </row>
    <row r="19" spans="2:10" ht="19.5" customHeight="1" x14ac:dyDescent="0.15">
      <c r="B19" s="20"/>
      <c r="E19" s="19"/>
      <c r="G19" s="19"/>
      <c r="H19" s="1"/>
      <c r="I19" s="19"/>
      <c r="J19" s="20"/>
    </row>
    <row r="20" spans="2:10" ht="19.5" customHeight="1" x14ac:dyDescent="0.15">
      <c r="B20" s="20"/>
      <c r="E20" s="19"/>
      <c r="G20" s="19"/>
      <c r="H20" s="1"/>
      <c r="I20" s="19"/>
      <c r="J20" s="20"/>
    </row>
    <row r="21" spans="2:10" ht="19.5" customHeight="1" x14ac:dyDescent="0.15">
      <c r="B21" s="20"/>
      <c r="E21" s="19"/>
      <c r="G21" s="19"/>
      <c r="H21" s="1"/>
      <c r="I21" s="19"/>
      <c r="J21" s="20"/>
    </row>
    <row r="22" spans="2:10" ht="19.5" customHeight="1" x14ac:dyDescent="0.15">
      <c r="B22" s="20"/>
      <c r="E22" s="19"/>
      <c r="G22" s="19"/>
      <c r="H22" s="1"/>
      <c r="I22" s="19"/>
      <c r="J22" s="20"/>
    </row>
    <row r="23" spans="2:10" ht="19.5" customHeight="1" x14ac:dyDescent="0.4">
      <c r="B23" s="20"/>
      <c r="E23" s="19"/>
      <c r="G23" s="19"/>
      <c r="H23" s="19"/>
      <c r="I23" s="19"/>
      <c r="J23" s="20"/>
    </row>
    <row r="24" spans="2:10" ht="19.5" customHeight="1" x14ac:dyDescent="0.4">
      <c r="B24" s="20"/>
      <c r="E24" s="19"/>
      <c r="F24" s="19"/>
    </row>
    <row r="25" spans="2:10" ht="19.5" customHeight="1" x14ac:dyDescent="0.4">
      <c r="B25" s="20"/>
      <c r="E25" s="19"/>
      <c r="F25" s="19"/>
    </row>
  </sheetData>
  <sheetProtection algorithmName="SHA-512" hashValue="WD6k0MSDcQH/ZWdzNzxQc34igFkgu2O5IZs9pAqjRI++my//324AwOn8gw4jTUvcx8ynQz4TSH540hgmZPWusQ==" saltValue="CzaxF8ZaxjGsGkhHIMKL4Q==" spinCount="100000" sheet="1" objects="1" scenarios="1"/>
  <protectedRanges>
    <protectedRange sqref="C2:C4" name="用途等"/>
    <protectedRange sqref="C8" name="水量"/>
  </protectedRanges>
  <mergeCells count="2">
    <mergeCell ref="C8:C9"/>
    <mergeCell ref="F8:F9"/>
  </mergeCells>
  <phoneticPr fontId="2"/>
  <pageMargins left="0.78740157480314965" right="0.78740157480314965" top="0.98425196850393704" bottom="0.98425196850393704" header="0.51181102362204722" footer="0.51181102362204722"/>
  <pageSetup paperSize="11" orientation="landscape" horizontalDpi="4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187630-D886-4D6B-B27B-4E88984FA5CD}">
          <x14:formula1>
            <xm:f>料金表一覧!$B$2:$B$9</xm:f>
          </x14:formula1>
          <xm:sqref>C2</xm:sqref>
        </x14:dataValidation>
        <x14:dataValidation type="list" allowBlank="1" showInputMessage="1" showErrorMessage="1" xr:uid="{642C9622-B8D4-43FF-AA9F-4B45D9B2AD9C}">
          <x14:formula1>
            <xm:f>料金表一覧!$F$2:$F$7</xm:f>
          </x14:formula1>
          <xm:sqref>C3</xm:sqref>
        </x14:dataValidation>
        <x14:dataValidation type="list" allowBlank="1" showInputMessage="1" showErrorMessage="1" xr:uid="{9A8C763D-FDD0-4C04-A66D-B3641D8BC990}">
          <x14:formula1>
            <xm:f>料金表一覧!$B$13:$B$15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93BDA-AF42-4C20-A715-C877A8288555}">
  <dimension ref="A1:Q25"/>
  <sheetViews>
    <sheetView workbookViewId="0">
      <selection activeCell="M5" sqref="M5"/>
    </sheetView>
  </sheetViews>
  <sheetFormatPr defaultRowHeight="14.25" x14ac:dyDescent="0.15"/>
  <cols>
    <col min="1" max="1" width="3.5" style="1" bestFit="1" customWidth="1"/>
    <col min="2" max="2" width="9.5" style="1" bestFit="1" customWidth="1"/>
    <col min="3" max="3" width="10.5" style="1" bestFit="1" customWidth="1"/>
    <col min="4" max="5" width="9.5" style="1" bestFit="1" customWidth="1"/>
    <col min="6" max="6" width="11.625" style="1" bestFit="1" customWidth="1"/>
    <col min="7" max="7" width="9.5" style="1" bestFit="1" customWidth="1"/>
    <col min="8" max="8" width="13.875" style="1" bestFit="1" customWidth="1"/>
    <col min="9" max="9" width="9.5" style="1" bestFit="1" customWidth="1"/>
    <col min="10" max="10" width="7.5" style="1" bestFit="1" customWidth="1"/>
    <col min="11" max="12" width="4.5" style="1" bestFit="1" customWidth="1"/>
    <col min="13" max="13" width="6.5" style="1" bestFit="1" customWidth="1"/>
    <col min="14" max="15" width="4.5" style="1" bestFit="1" customWidth="1"/>
    <col min="16" max="16384" width="9" style="1"/>
  </cols>
  <sheetData>
    <row r="1" spans="1:17" x14ac:dyDescent="0.15">
      <c r="A1" s="1" t="s">
        <v>11</v>
      </c>
      <c r="B1" s="1" t="s">
        <v>12</v>
      </c>
      <c r="C1" s="1" t="s">
        <v>21</v>
      </c>
      <c r="D1" s="1" t="s">
        <v>14</v>
      </c>
      <c r="E1" s="1" t="s">
        <v>15</v>
      </c>
      <c r="F1" s="1" t="s">
        <v>16</v>
      </c>
      <c r="G1" s="1" t="s">
        <v>14</v>
      </c>
      <c r="H1" s="1" t="s">
        <v>17</v>
      </c>
      <c r="I1" s="1" t="s">
        <v>24</v>
      </c>
      <c r="K1" s="31">
        <v>0.1</v>
      </c>
    </row>
    <row r="2" spans="1:17" x14ac:dyDescent="0.15">
      <c r="A2" s="1">
        <v>1</v>
      </c>
      <c r="B2" s="1" t="s">
        <v>9</v>
      </c>
      <c r="C2" s="1">
        <v>6</v>
      </c>
      <c r="E2" s="1">
        <v>220</v>
      </c>
      <c r="F2" s="1">
        <v>13</v>
      </c>
      <c r="G2" s="2">
        <v>998</v>
      </c>
      <c r="H2" s="1">
        <v>252</v>
      </c>
      <c r="I2" s="1">
        <f>SUM(G2:H2,INT(SUM(G2:H2)*$K$1))</f>
        <v>1375</v>
      </c>
      <c r="J2" s="1">
        <v>17020</v>
      </c>
      <c r="Q2" s="2"/>
    </row>
    <row r="3" spans="1:17" x14ac:dyDescent="0.15">
      <c r="A3" s="1">
        <v>2</v>
      </c>
      <c r="B3" s="1" t="s">
        <v>20</v>
      </c>
      <c r="C3" s="1">
        <v>6</v>
      </c>
      <c r="E3" s="1">
        <v>264</v>
      </c>
      <c r="F3" s="1">
        <v>20</v>
      </c>
      <c r="G3" s="2">
        <v>1890</v>
      </c>
      <c r="H3" s="1">
        <v>270</v>
      </c>
      <c r="I3" s="1">
        <f t="shared" ref="I3:I7" si="0">SUM(G3:H3,INT(SUM(G3:H3)*$K$1))</f>
        <v>2376</v>
      </c>
      <c r="J3" s="1">
        <v>17050</v>
      </c>
      <c r="Q3" s="2"/>
    </row>
    <row r="4" spans="1:17" x14ac:dyDescent="0.15">
      <c r="A4" s="1">
        <v>3</v>
      </c>
      <c r="B4" s="1" t="s">
        <v>22</v>
      </c>
      <c r="C4" s="1">
        <v>100</v>
      </c>
      <c r="D4" s="1">
        <v>14700</v>
      </c>
      <c r="E4" s="1">
        <v>264</v>
      </c>
      <c r="F4" s="1">
        <v>25</v>
      </c>
      <c r="G4" s="2">
        <v>3557</v>
      </c>
      <c r="H4" s="1">
        <v>313</v>
      </c>
      <c r="I4" s="1">
        <f t="shared" si="0"/>
        <v>4257</v>
      </c>
      <c r="J4" s="1">
        <v>17100</v>
      </c>
      <c r="Q4" s="2"/>
    </row>
    <row r="5" spans="1:17" x14ac:dyDescent="0.15">
      <c r="A5" s="1">
        <v>4</v>
      </c>
      <c r="B5" s="1" t="s">
        <v>10</v>
      </c>
      <c r="C5" s="1">
        <v>0</v>
      </c>
      <c r="D5" s="1">
        <v>0</v>
      </c>
      <c r="E5" s="1">
        <v>660</v>
      </c>
      <c r="F5" s="1">
        <v>40</v>
      </c>
      <c r="G5" s="2">
        <v>7182</v>
      </c>
      <c r="H5" s="1">
        <v>468</v>
      </c>
      <c r="I5" s="1">
        <f t="shared" si="0"/>
        <v>8415</v>
      </c>
      <c r="J5" s="1">
        <v>17340</v>
      </c>
      <c r="Q5" s="2"/>
    </row>
    <row r="6" spans="1:17" x14ac:dyDescent="0.15">
      <c r="A6" s="1">
        <v>5</v>
      </c>
      <c r="F6" s="1">
        <v>50</v>
      </c>
      <c r="G6" s="2">
        <v>10110</v>
      </c>
      <c r="H6" s="1">
        <v>840</v>
      </c>
      <c r="I6" s="1">
        <f t="shared" si="0"/>
        <v>12045</v>
      </c>
      <c r="J6" s="1">
        <v>17840</v>
      </c>
      <c r="Q6" s="2"/>
    </row>
    <row r="7" spans="1:17" x14ac:dyDescent="0.15">
      <c r="A7" s="1">
        <v>6</v>
      </c>
      <c r="F7" s="1">
        <v>75</v>
      </c>
      <c r="G7" s="2">
        <v>18575</v>
      </c>
      <c r="H7" s="1">
        <v>1035</v>
      </c>
      <c r="I7" s="1">
        <f t="shared" si="0"/>
        <v>21571</v>
      </c>
      <c r="J7" s="1">
        <v>18080</v>
      </c>
      <c r="Q7" s="2"/>
    </row>
    <row r="8" spans="1:17" x14ac:dyDescent="0.15">
      <c r="A8" s="1">
        <v>7</v>
      </c>
      <c r="B8" s="1" t="s">
        <v>23</v>
      </c>
      <c r="I8" s="1" t="s">
        <v>25</v>
      </c>
    </row>
    <row r="9" spans="1:17" x14ac:dyDescent="0.15">
      <c r="A9" s="1">
        <v>8</v>
      </c>
    </row>
    <row r="10" spans="1:17" x14ac:dyDescent="0.15">
      <c r="A10" s="3"/>
      <c r="B10" s="3"/>
      <c r="C10" s="4"/>
      <c r="D10" s="3"/>
      <c r="E10" s="3"/>
      <c r="F10" s="3"/>
      <c r="G10" s="3"/>
      <c r="H10" s="3"/>
      <c r="I10" s="3"/>
      <c r="J10" s="3"/>
      <c r="K10" s="3"/>
      <c r="L10" s="3"/>
    </row>
    <row r="11" spans="1:17" x14ac:dyDescent="0.15">
      <c r="E11" s="1">
        <v>6</v>
      </c>
      <c r="F11" s="1">
        <v>10</v>
      </c>
      <c r="G11" s="1">
        <v>20</v>
      </c>
      <c r="H11" s="1">
        <v>30</v>
      </c>
      <c r="I11" s="1">
        <v>40</v>
      </c>
      <c r="J11" s="1">
        <v>50</v>
      </c>
      <c r="K11" s="1">
        <v>100</v>
      </c>
      <c r="L11" s="1">
        <v>500</v>
      </c>
      <c r="M11" s="1">
        <v>1000</v>
      </c>
      <c r="O11" s="26">
        <v>1.1000000000000001</v>
      </c>
    </row>
    <row r="12" spans="1:17" x14ac:dyDescent="0.15">
      <c r="A12" s="1" t="s">
        <v>11</v>
      </c>
      <c r="B12" s="1" t="s">
        <v>12</v>
      </c>
      <c r="C12" s="1" t="s">
        <v>13</v>
      </c>
      <c r="D12" s="1" t="s">
        <v>14</v>
      </c>
      <c r="E12" s="1">
        <v>6</v>
      </c>
      <c r="F12" s="1">
        <v>4</v>
      </c>
      <c r="G12" s="1">
        <v>10</v>
      </c>
      <c r="H12" s="1">
        <v>10</v>
      </c>
      <c r="I12" s="1">
        <v>10</v>
      </c>
      <c r="J12" s="1">
        <v>10</v>
      </c>
      <c r="K12" s="1">
        <v>50</v>
      </c>
      <c r="L12" s="1">
        <v>400</v>
      </c>
      <c r="M12" s="1">
        <v>500</v>
      </c>
    </row>
    <row r="13" spans="1:17" x14ac:dyDescent="0.15">
      <c r="A13" s="1">
        <v>11</v>
      </c>
      <c r="B13" s="1" t="s">
        <v>18</v>
      </c>
      <c r="C13" s="1">
        <v>6</v>
      </c>
      <c r="D13" s="1">
        <f>D16*$O$11</f>
        <v>1540.0000000000002</v>
      </c>
      <c r="F13" s="1">
        <f t="shared" ref="F13:N13" si="1">F16*$O$11</f>
        <v>154</v>
      </c>
      <c r="G13" s="1">
        <f t="shared" si="1"/>
        <v>165</v>
      </c>
      <c r="H13" s="1">
        <f t="shared" si="1"/>
        <v>176</v>
      </c>
      <c r="I13" s="1">
        <f t="shared" si="1"/>
        <v>187.00000000000003</v>
      </c>
      <c r="J13" s="1">
        <f t="shared" si="1"/>
        <v>198.00000000000003</v>
      </c>
      <c r="K13" s="1">
        <f t="shared" si="1"/>
        <v>209.00000000000003</v>
      </c>
      <c r="L13" s="1">
        <f t="shared" si="1"/>
        <v>220.00000000000003</v>
      </c>
      <c r="M13" s="1">
        <f t="shared" si="1"/>
        <v>231.00000000000003</v>
      </c>
      <c r="N13" s="1">
        <f t="shared" si="1"/>
        <v>242.00000000000003</v>
      </c>
    </row>
    <row r="14" spans="1:17" x14ac:dyDescent="0.15">
      <c r="A14" s="1">
        <v>13</v>
      </c>
      <c r="B14" s="1" t="s">
        <v>19</v>
      </c>
      <c r="C14" s="1">
        <v>0</v>
      </c>
      <c r="D14" s="1">
        <v>0</v>
      </c>
      <c r="F14" s="1">
        <f>F17*$O$11</f>
        <v>220.00000000000003</v>
      </c>
    </row>
    <row r="15" spans="1:17" x14ac:dyDescent="0.15">
      <c r="A15" s="1">
        <v>14</v>
      </c>
      <c r="B15" s="1" t="s">
        <v>23</v>
      </c>
      <c r="C15" s="1">
        <v>0</v>
      </c>
    </row>
    <row r="16" spans="1:17" x14ac:dyDescent="0.15">
      <c r="D16" s="1">
        <v>1400</v>
      </c>
      <c r="F16" s="1">
        <v>140</v>
      </c>
      <c r="G16" s="1">
        <v>150</v>
      </c>
      <c r="H16" s="1">
        <v>160</v>
      </c>
      <c r="I16" s="1">
        <v>170</v>
      </c>
      <c r="J16" s="1">
        <v>180</v>
      </c>
      <c r="K16" s="1">
        <v>190</v>
      </c>
      <c r="L16" s="1">
        <v>200</v>
      </c>
      <c r="M16" s="1">
        <v>210</v>
      </c>
      <c r="N16" s="1">
        <v>220</v>
      </c>
    </row>
    <row r="17" spans="6:14" x14ac:dyDescent="0.15">
      <c r="F17" s="1">
        <v>200</v>
      </c>
      <c r="N17" s="25"/>
    </row>
    <row r="23" spans="6:14" x14ac:dyDescent="0.15">
      <c r="J23" s="1" t="s">
        <v>28</v>
      </c>
    </row>
    <row r="25" spans="6:14" x14ac:dyDescent="0.15">
      <c r="J25" s="1" t="s">
        <v>28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水道料金計算</vt:lpstr>
      <vt:lpstr>料金表一覧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2021-10-12T04:32:23Z</dcterms:created>
  <dcterms:modified xsi:type="dcterms:W3CDTF">2026-02-19T01:55:30Z</dcterms:modified>
</cp:coreProperties>
</file>