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R5\01 R4年度版（R3決算）\01 財政状況資料集作成（1回目）\07 様式修正対応\01 修正前様式\"/>
    </mc:Choice>
  </mc:AlternateContent>
  <bookViews>
    <workbookView xWindow="0" yWindow="0" windowWidth="23040" windowHeight="919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AM36" i="10" s="1"/>
  <c r="BE34" i="10" l="1"/>
  <c r="BW34" i="10"/>
  <c r="BW35" i="10" s="1"/>
  <c r="BW36" i="10" s="1"/>
  <c r="BW37" i="10" s="1"/>
  <c r="BW38" i="10" s="1"/>
  <c r="BW39" i="10" s="1"/>
  <c r="BW40" i="10" s="1"/>
  <c r="BW41" i="10" s="1"/>
  <c r="CO34" i="10" l="1"/>
  <c r="CO35" i="10" s="1"/>
</calcChain>
</file>

<file path=xl/sharedStrings.xml><?xml version="1.0" encoding="utf-8"?>
<sst xmlns="http://schemas.openxmlformats.org/spreadsheetml/2006/main" count="1069" uniqueCount="597">
  <si>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</si>
  <si>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</si>
  <si>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</si>
  <si>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</si>
  <si>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</si>
  <si>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</si>
  <si>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</si>
  <si>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</si>
  <si>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</si>
  <si>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</si>
  <si>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</si>
  <si>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</si>
  <si>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</si>
  <si>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</si>
  <si>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</si>
  <si>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</si>
  <si>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</si>
  <si>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</si>
  <si>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</si>
  <si>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</si>
  <si>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</si>
  <si>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</si>
  <si>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</si>
  <si>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</si>
  <si>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</si>
  <si>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</si>
  <si>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</si>
  <si>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</si>
  <si>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</si>
  <si>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</si>
  <si>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</si>
  <si>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</si>
  <si>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</si>
  <si>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</si>
  <si>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</si>
  <si>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</si>
  <si>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</si>
  <si>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</si>
  <si>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</si>
  <si>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</si>
  <si>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</si>
  <si>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</si>
  <si>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</si>
  <si>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</si>
  <si>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</si>
  <si>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</si>
  <si>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</si>
  <si>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</si>
  <si>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</si>
  <si>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</si>
  <si>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</si>
  <si>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</si>
  <si>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</si>
  <si>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</si>
  <si>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</si>
  <si>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</si>
  <si>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</si>
  <si>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</si>
  <si>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</si>
  <si>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</si>
  <si>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</si>
  <si>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</si>
  <si>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</si>
  <si>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</si>
  <si>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</si>
  <si>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</si>
  <si>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</si>
  <si>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</si>
  <si>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</si>
  <si>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</si>
  <si>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</si>
  <si>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</si>
  <si>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</si>
  <si>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</si>
  <si>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</si>
  <si>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</si>
  <si>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</si>
  <si>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</si>
  <si>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</si>
  <si>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</si>
  <si>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</si>
  <si>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</si>
  <si>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</si>
  <si>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</si>
  <si>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</si>
  <si>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</si>
  <si>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</si>
  <si>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</si>
  <si>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</si>
  <si>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</si>
  <si>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</si>
  <si>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</si>
  <si>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</si>
  <si>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</si>
  <si>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</si>
  <si>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</si>
  <si>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</si>
  <si>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</si>
  <si>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</si>
  <si>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</si>
  <si>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雫石町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</si>
  <si>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</si>
  <si>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</si>
  <si>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</si>
  <si>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</si>
  <si>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</si>
  <si>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</si>
  <si>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</si>
  <si>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</si>
  <si>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</si>
  <si>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</si>
  <si>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</si>
  <si>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</si>
  <si>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</si>
  <si>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</si>
  <si>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</si>
  <si>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</si>
  <si>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</si>
  <si>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</si>
  <si>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</si>
  <si>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</si>
  <si>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</si>
  <si>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</si>
  <si>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</si>
  <si>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</si>
  <si>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</si>
  <si>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</si>
  <si>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</si>
  <si>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</si>
  <si>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</si>
  <si>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</si>
  <si>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</si>
  <si>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</si>
  <si>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</si>
  <si>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</si>
  <si>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</si>
  <si>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</si>
  <si>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</si>
  <si>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</si>
  <si>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</si>
  <si>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</si>
  <si>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</si>
  <si>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</si>
  <si>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</si>
  <si>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</si>
  <si>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</si>
  <si>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</si>
  <si>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</si>
  <si>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</si>
  <si>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</si>
  <si>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</si>
  <si>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</si>
  <si>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</si>
  <si>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</si>
  <si>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</si>
  <si>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</si>
  <si>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</si>
  <si>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</si>
  <si>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</si>
  <si>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</si>
  <si>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</si>
  <si>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</si>
  <si>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</si>
  <si>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</si>
  <si>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</si>
  <si>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</si>
  <si>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</si>
  <si>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</si>
  <si>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</si>
  <si>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</si>
  <si>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</si>
  <si>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</si>
  <si>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</si>
  <si>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</si>
  <si>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</si>
  <si>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</si>
  <si>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</si>
  <si>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</si>
  <si>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</si>
  <si>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</si>
  <si>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</si>
  <si>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</si>
  <si>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</si>
  <si>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</si>
  <si>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</si>
  <si>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</si>
  <si>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</si>
  <si>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</si>
  <si>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</si>
  <si>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</si>
  <si>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</si>
  <si>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</si>
  <si>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</si>
  <si>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</si>
  <si>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</si>
  <si>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</si>
  <si>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</si>
  <si>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</si>
  <si>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</si>
  <si>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</si>
  <si>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</si>
  <si>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</si>
  <si>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</si>
  <si>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</si>
  <si>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</si>
  <si>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</si>
  <si>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</si>
  <si>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</si>
  <si>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</si>
  <si>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</si>
  <si>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</si>
  <si>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</si>
  <si>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</si>
  <si>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</si>
  <si>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</si>
  <si>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</si>
  <si>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岩手県雫石町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</si>
  <si>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</si>
  <si>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</si>
  <si>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</si>
  <si>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</si>
  <si>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</si>
  <si>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</si>
  <si>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</si>
  <si>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</si>
  <si>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</si>
  <si>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</si>
  <si>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</si>
  <si>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</si>
  <si>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</si>
  <si>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</si>
  <si>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</si>
  <si>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</si>
  <si>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</si>
  <si>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</si>
  <si>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</si>
  <si>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</si>
  <si>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</si>
  <si>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</si>
  <si>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</si>
  <si>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</si>
  <si>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</si>
  <si>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</si>
  <si>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</si>
  <si>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</si>
  <si>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</si>
  <si>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</si>
  <si>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</si>
  <si>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</si>
  <si>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</si>
  <si>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</si>
  <si>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</si>
  <si>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</si>
  <si>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</si>
  <si>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</si>
  <si>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</si>
  <si>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</si>
  <si>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</si>
  <si>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</si>
  <si>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</si>
  <si>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</si>
  <si>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</si>
  <si>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</si>
  <si>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</si>
  <si>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</si>
  <si>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</si>
  <si>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</si>
  <si>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</si>
  <si>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</si>
  <si>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</si>
  <si>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</si>
  <si>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</si>
  <si>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</si>
  <si>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</si>
  <si>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</si>
  <si>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</si>
  <si>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</si>
  <si>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</si>
  <si>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</si>
  <si>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</si>
  <si>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</si>
  <si>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</si>
  <si>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</si>
  <si>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</si>
  <si>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</si>
  <si>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</si>
  <si>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</si>
  <si>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</si>
  <si>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</si>
  <si>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</si>
  <si>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</si>
  <si>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</si>
  <si>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</si>
  <si>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</si>
  <si>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</si>
  <si>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</si>
  <si>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</si>
  <si>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</si>
  <si>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</si>
  <si>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</si>
  <si>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</si>
  <si>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</si>
  <si>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</si>
  <si>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</si>
  <si>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</si>
  <si>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</si>
  <si>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</si>
  <si>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</si>
  <si>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</si>
  <si>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</si>
  <si>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</si>
  <si>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</si>
  <si>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</si>
  <si>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</si>
  <si>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</si>
  <si>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</si>
  <si>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</si>
  <si>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</si>
  <si>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</si>
  <si>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</si>
  <si>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</si>
  <si>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</si>
  <si>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</si>
  <si>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</si>
  <si>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</si>
  <si>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</si>
  <si>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</si>
  <si>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</si>
  <si>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</si>
  <si>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</si>
  <si>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</si>
  <si>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</si>
  <si>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</si>
  <si>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</si>
  <si>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</si>
  <si>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</si>
  <si>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</si>
  <si>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</si>
  <si>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</si>
  <si>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</si>
  <si>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</si>
  <si>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</si>
  <si>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</si>
  <si>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</si>
  <si>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</si>
  <si>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</si>
  <si>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</si>
  <si>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</si>
  <si>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</si>
  <si>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</si>
  <si>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</si>
  <si>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</si>
  <si>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</si>
  <si>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</si>
  <si>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</si>
  <si>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</si>
  <si>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</si>
  <si>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</si>
  <si>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</si>
  <si>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</si>
  <si>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</si>
  <si>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</si>
  <si>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</si>
  <si>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</si>
  <si>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</si>
  <si>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</si>
  <si>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</si>
  <si>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</si>
  <si>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</si>
  <si>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</si>
  <si>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岩手県雫石町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</si>
  <si>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</si>
  <si>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</si>
  <si>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</si>
  <si>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</si>
  <si>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</si>
  <si>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</si>
  <si>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</si>
  <si>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</si>
  <si>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</si>
  <si>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</si>
  <si>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</si>
  <si>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</si>
  <si>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</si>
  <si>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</si>
  <si>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</si>
  <si>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</si>
  <si>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</si>
  <si>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</si>
  <si>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</si>
  <si>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</si>
  <si>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雫石町立雫石診療所特別会計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</si>
  <si>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</si>
  <si>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</si>
  <si>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</si>
  <si>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</si>
  <si>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</si>
  <si>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</si>
  <si>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</si>
  <si>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</si>
  <si>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</si>
  <si>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</si>
  <si>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</si>
  <si>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</si>
  <si>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</si>
  <si>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</si>
  <si>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</si>
  <si>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介護保険事業勘定特別会計</t>
    <phoneticPr fontId="5"/>
  </si>
  <si>
    <t>後期高齢者医療特別会計</t>
    <phoneticPr fontId="5"/>
  </si>
  <si>
    <t>介護保険介護サービス事業勘定特別会計</t>
    <phoneticPr fontId="5"/>
  </si>
  <si>
    <t>水道事業会計</t>
    <phoneticPr fontId="5"/>
  </si>
  <si>
    <t>法適用企業</t>
    <phoneticPr fontId="5"/>
  </si>
  <si>
    <t>下水道事業会計（公共下水道事業）</t>
    <phoneticPr fontId="5"/>
  </si>
  <si>
    <t>下水道事業会計（農業集落排水事業）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</si>
  <si>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</si>
  <si>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</si>
  <si>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</si>
  <si>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</si>
  <si>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</si>
  <si>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</si>
  <si>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</si>
  <si>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</si>
  <si>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</si>
  <si>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</si>
  <si>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</si>
  <si>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</si>
  <si>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</si>
  <si>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</si>
  <si>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</si>
  <si>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</si>
  <si>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</si>
  <si>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</si>
  <si>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</si>
  <si>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</si>
  <si>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</si>
  <si>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</si>
  <si>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</si>
  <si>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</si>
  <si>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</si>
  <si>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</si>
  <si>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</si>
  <si>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</si>
  <si>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</si>
  <si>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</si>
  <si>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</si>
  <si>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</si>
  <si>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</si>
  <si>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</si>
  <si>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</si>
  <si>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</si>
  <si>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</si>
  <si>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</si>
  <si>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</si>
  <si>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</si>
  <si>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</si>
  <si>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</si>
  <si>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</si>
  <si>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</si>
  <si>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</si>
  <si>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</si>
  <si>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</si>
  <si>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</si>
  <si>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</si>
  <si>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</si>
  <si>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</si>
  <si>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</si>
  <si>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</si>
  <si>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</si>
  <si>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</si>
  <si>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</si>
  <si>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</si>
  <si>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</si>
  <si>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</si>
  <si>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</si>
  <si>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</si>
  <si>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</si>
  <si>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</si>
  <si>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</si>
  <si>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</si>
  <si>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</si>
  <si>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</si>
  <si>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</si>
  <si>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</si>
  <si>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介護保険介護サービス事業勘定特別会計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</si>
  <si>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</si>
  <si>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</si>
  <si>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</si>
  <si>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</si>
  <si>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</si>
  <si>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</si>
  <si>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</si>
  <si>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</si>
  <si>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</si>
  <si>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</si>
  <si>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</si>
  <si>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</si>
  <si>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</si>
  <si>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</si>
  <si>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</si>
  <si>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</si>
  <si>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</si>
  <si>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</si>
  <si>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</si>
  <si>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</si>
  <si>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</si>
  <si>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</si>
  <si>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</si>
  <si>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</si>
  <si>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</si>
  <si>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</si>
  <si>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</si>
  <si>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</si>
  <si>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</si>
  <si>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</si>
  <si>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</si>
  <si>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</si>
  <si>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</si>
  <si>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</si>
  <si>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</si>
  <si>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</si>
  <si>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</si>
  <si>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</si>
  <si>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</si>
  <si>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</si>
  <si>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</si>
  <si>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</si>
  <si>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</si>
  <si>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</si>
  <si>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</si>
  <si>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</si>
  <si>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</si>
  <si>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</si>
  <si>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</si>
  <si>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</si>
  <si>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</si>
  <si>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</si>
  <si>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</si>
  <si>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</si>
  <si>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</si>
  <si>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</si>
  <si>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</si>
  <si>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</si>
  <si>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</si>
  <si>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</si>
  <si>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</si>
  <si>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</si>
  <si>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</si>
  <si>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</si>
  <si>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</si>
  <si>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</si>
  <si>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</si>
  <si>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</si>
  <si>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</si>
  <si>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</si>
  <si>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</si>
  <si>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</si>
  <si>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</si>
  <si>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</si>
  <si>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</si>
  <si>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</si>
  <si>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</si>
  <si>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</si>
  <si>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</si>
  <si>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</si>
  <si>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</si>
  <si>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</si>
  <si>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</si>
  <si>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4.97</t>
  </si>
  <si>
    <t>▲ 0.40</t>
  </si>
  <si>
    <t>水道事業会計</t>
  </si>
  <si>
    <t>一般会計</t>
  </si>
  <si>
    <t>下水道事業会計（公共下水道事業）</t>
  </si>
  <si>
    <t>国民健康保険特別会計</t>
  </si>
  <si>
    <t>介護保険事業勘定特別会計</t>
  </si>
  <si>
    <t>下水道事業会計（農業集落排水事業）</t>
  </si>
  <si>
    <t>雫石町立雫石診療所特別会計</t>
  </si>
  <si>
    <t>介護保険介護サービス事業勘定特別会計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</si>
  <si>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</si>
  <si>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</si>
  <si>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</si>
  <si>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</si>
  <si>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</si>
  <si>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</si>
  <si>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</si>
  <si>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</si>
  <si>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滝沢・雫石環境組合</t>
    <rPh sb="0" eb="2">
      <t>タキザワ</t>
    </rPh>
    <rPh sb="3" eb="5">
      <t>シズクイシ</t>
    </rPh>
    <rPh sb="5" eb="7">
      <t>カンキョウ</t>
    </rPh>
    <rPh sb="7" eb="9">
      <t>クミアイ</t>
    </rPh>
    <phoneticPr fontId="2"/>
  </si>
  <si>
    <t>-</t>
    <phoneticPr fontId="2"/>
  </si>
  <si>
    <t>盛岡地区衛生処理組合</t>
    <rPh sb="0" eb="2">
      <t>モリオカ</t>
    </rPh>
    <rPh sb="2" eb="4">
      <t>チク</t>
    </rPh>
    <rPh sb="4" eb="6">
      <t>エイセイ</t>
    </rPh>
    <rPh sb="6" eb="8">
      <t>ショリ</t>
    </rPh>
    <rPh sb="8" eb="10">
      <t>クミアイ</t>
    </rPh>
    <phoneticPr fontId="2"/>
  </si>
  <si>
    <t>盛岡地区広域消防組合</t>
    <rPh sb="0" eb="2">
      <t>モリオカ</t>
    </rPh>
    <rPh sb="2" eb="4">
      <t>チク</t>
    </rPh>
    <rPh sb="4" eb="6">
      <t>コウイキ</t>
    </rPh>
    <rPh sb="6" eb="8">
      <t>ショウボウ</t>
    </rPh>
    <rPh sb="8" eb="10">
      <t>クミアイ</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</si>
  <si>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</si>
  <si>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</si>
  <si>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岩手県後期高齢者医療広域連合（一般会計）</t>
    <rPh sb="0" eb="3">
      <t>イワテケン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</si>
  <si>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</si>
  <si>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矢櫃山造林一部事務組合</t>
    <rPh sb="0" eb="2">
      <t>ヤビツ</t>
    </rPh>
    <rPh sb="2" eb="3">
      <t>ヤマ</t>
    </rPh>
    <rPh sb="3" eb="5">
      <t>ゾウリン</t>
    </rPh>
    <rPh sb="5" eb="7">
      <t>イチブ</t>
    </rPh>
    <rPh sb="7" eb="9">
      <t>ジム</t>
    </rPh>
    <rPh sb="9" eb="11">
      <t>クミアイ</t>
    </rPh>
    <phoneticPr fontId="38"/>
  </si>
  <si>
    <t>㈱しずくいし</t>
  </si>
  <si>
    <t>鶯宿温泉開発㈱</t>
    <rPh sb="0" eb="2">
      <t>オウシュク</t>
    </rPh>
    <rPh sb="2" eb="4">
      <t>オンセン</t>
    </rPh>
    <rPh sb="4" eb="6">
      <t>カイハツ</t>
    </rPh>
    <phoneticPr fontId="2"/>
  </si>
  <si>
    <t>※8：職員の状況については、令和3年地方公務員給与実態調査に基づいている。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</si>
</sst>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5D22-4845-A1BF-77D819239C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87977</c:v>
                </c:pt>
                <c:pt idx="1">
                  <c:v>91676</c:v>
                </c:pt>
                <c:pt idx="2">
                  <c:v>95103</c:v>
                </c:pt>
                <c:pt idx="3">
                  <c:v>65989</c:v>
                </c:pt>
                <c:pt idx="4">
                  <c:v>56112</c:v>
                </c:pt>
              </c:numCache>
            </c:numRef>
          </c:val>
          <c:smooth val="0"/>
          <c:extLst>
            <c:ext xmlns:c16="http://schemas.microsoft.com/office/drawing/2014/chart" uri="{C3380CC4-5D6E-409C-BE32-E72D297353CC}">
              <c16:uniqueId val="{00000001-5D22-4845-A1BF-77D819239C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2.78</c:v>
                </c:pt>
                <c:pt idx="1">
                  <c:v>2.44</c:v>
                </c:pt>
                <c:pt idx="2">
                  <c:v>3.34</c:v>
                </c:pt>
                <c:pt idx="3">
                  <c:v>2.37</c:v>
                </c:pt>
                <c:pt idx="4">
                  <c:v>3.89</c:v>
                </c:pt>
              </c:numCache>
            </c:numRef>
          </c:val>
          <c:extLst>
            <c:ext xmlns:c16="http://schemas.microsoft.com/office/drawing/2014/chart" uri="{C3380CC4-5D6E-409C-BE32-E72D297353CC}">
              <c16:uniqueId val="{00000000-0BFD-4057-9645-422C035CA7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25.79</c:v>
                </c:pt>
                <c:pt idx="1">
                  <c:v>27.62</c:v>
                </c:pt>
                <c:pt idx="2">
                  <c:v>26.78</c:v>
                </c:pt>
                <c:pt idx="3">
                  <c:v>34.020000000000003</c:v>
                </c:pt>
                <c:pt idx="4">
                  <c:v>35.69</c:v>
                </c:pt>
              </c:numCache>
            </c:numRef>
          </c:val>
          <c:extLst>
            <c:ext xmlns:c16="http://schemas.microsoft.com/office/drawing/2014/chart" uri="{C3380CC4-5D6E-409C-BE32-E72D297353CC}">
              <c16:uniqueId val="{00000001-0BFD-4057-9645-422C035CA7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-4.97</c:v>
                </c:pt>
                <c:pt idx="1">
                  <c:v>1.1000000000000001</c:v>
                </c:pt>
                <c:pt idx="2">
                  <c:v>-0.4</c:v>
                </c:pt>
                <c:pt idx="3">
                  <c:v>7.4</c:v>
                </c:pt>
                <c:pt idx="4">
                  <c:v>4.75</c:v>
                </c:pt>
              </c:numCache>
            </c:numRef>
          </c:val>
          <c:smooth val="0"/>
          <c:extLst>
            <c:ext xmlns:c16="http://schemas.microsoft.com/office/drawing/2014/chart" uri="{C3380CC4-5D6E-409C-BE32-E72D297353CC}">
              <c16:uniqueId val="{00000002-0BFD-4057-9645-422C035CA7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0.03</c:v>
                </c:pt>
                <c:pt idx="6">
                  <c:v>#N/A</c:v>
                </c:pt>
                <c:pt idx="7">
                  <c:v>0.06</c:v>
                </c:pt>
                <c:pt idx="8">
                  <c:v>#N/A</c:v>
                </c:pt>
                <c:pt idx="9">
                  <c:v>0.02</c:v>
                </c:pt>
              </c:numCache>
            </c:numRef>
          </c:val>
          <c:extLst>
            <c:ext xmlns:c16="http://schemas.microsoft.com/office/drawing/2014/chart" uri="{C3380CC4-5D6E-409C-BE32-E72D297353CC}">
              <c16:uniqueId val="{00000000-A4EB-4872-B62B-53C2DB32A5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EB-4872-B62B-53C2DB32A503}"/>
            </c:ext>
          </c:extLst>
        </c:ser>
        <c:ser>
          <c:idx val="2"/>
          <c:order val="2"/>
          <c:tx>
            <c:strRef>
              <c:f>データシート!$A$29</c:f>
              <c:strCache>
                <c:ptCount val="1"/>
                <c:pt idx="0">
                  <c:v>介護保険介護サービス事業勘定特別会計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A4EB-4872-B62B-53C2DB32A503}"/>
            </c:ext>
          </c:extLst>
        </c:ser>
        <c:ser>
          <c:idx val="3"/>
          <c:order val="3"/>
          <c:tx>
            <c:strRef>
              <c:f>データシート!$A$30</c:f>
              <c:strCache>
                <c:ptCount val="1"/>
                <c:pt idx="0">
                  <c:v>雫石町立雫石診療所特別会計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0.28000000000000003</c:v>
                </c:pt>
                <c:pt idx="4">
                  <c:v>#N/A</c:v>
                </c:pt>
                <c:pt idx="5">
                  <c:v>0.33</c:v>
                </c:pt>
                <c:pt idx="6">
                  <c:v>#N/A</c:v>
                </c:pt>
                <c:pt idx="7">
                  <c:v>0.38</c:v>
                </c:pt>
                <c:pt idx="8">
                  <c:v>#N/A</c:v>
                </c:pt>
                <c:pt idx="9">
                  <c:v>7.0000000000000007E-2</c:v>
                </c:pt>
              </c:numCache>
            </c:numRef>
          </c:val>
          <c:extLst>
            <c:ext xmlns:c16="http://schemas.microsoft.com/office/drawing/2014/chart" uri="{C3380CC4-5D6E-409C-BE32-E72D297353CC}">
              <c16:uniqueId val="{00000003-A4EB-4872-B62B-53C2DB32A503}"/>
            </c:ext>
          </c:extLst>
        </c:ser>
        <c:ser>
          <c:idx val="4"/>
          <c:order val="4"/>
          <c:tx>
            <c:strRef>
              <c:f>データシート!$A$31</c:f>
              <c:strCache>
                <c:ptCount val="1"/>
                <c:pt idx="0">
                  <c:v>下水道事業会計（農業集落排水事業）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0.25</c:v>
                </c:pt>
                <c:pt idx="4">
                  <c:v>#N/A</c:v>
                </c:pt>
                <c:pt idx="5">
                  <c:v>0.08</c:v>
                </c:pt>
                <c:pt idx="6">
                  <c:v>#N/A</c:v>
                </c:pt>
                <c:pt idx="7">
                  <c:v>0.13</c:v>
                </c:pt>
                <c:pt idx="8">
                  <c:v>#N/A</c:v>
                </c:pt>
                <c:pt idx="9">
                  <c:v>0.15</c:v>
                </c:pt>
              </c:numCache>
            </c:numRef>
          </c:val>
          <c:extLst>
            <c:ext xmlns:c16="http://schemas.microsoft.com/office/drawing/2014/chart" uri="{C3380CC4-5D6E-409C-BE32-E72D297353CC}">
              <c16:uniqueId val="{00000004-A4EB-4872-B62B-53C2DB32A503}"/>
            </c:ext>
          </c:extLst>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0.54</c:v>
                </c:pt>
                <c:pt idx="2">
                  <c:v>#N/A</c:v>
                </c:pt>
                <c:pt idx="3">
                  <c:v>0.88</c:v>
                </c:pt>
                <c:pt idx="4">
                  <c:v>#N/A</c:v>
                </c:pt>
                <c:pt idx="5">
                  <c:v>0.71</c:v>
                </c:pt>
                <c:pt idx="6">
                  <c:v>#N/A</c:v>
                </c:pt>
                <c:pt idx="7">
                  <c:v>0.8</c:v>
                </c:pt>
                <c:pt idx="8">
                  <c:v>#N/A</c:v>
                </c:pt>
                <c:pt idx="9">
                  <c:v>0.18</c:v>
                </c:pt>
              </c:numCache>
            </c:numRef>
          </c:val>
          <c:extLst>
            <c:ext xmlns:c16="http://schemas.microsoft.com/office/drawing/2014/chart" uri="{C3380CC4-5D6E-409C-BE32-E72D297353CC}">
              <c16:uniqueId val="{00000005-A4EB-4872-B62B-53C2DB32A50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0.77</c:v>
                </c:pt>
                <c:pt idx="2">
                  <c:v>#N/A</c:v>
                </c:pt>
                <c:pt idx="3">
                  <c:v>0.06</c:v>
                </c:pt>
                <c:pt idx="4">
                  <c:v>#N/A</c:v>
                </c:pt>
                <c:pt idx="5">
                  <c:v>0.38</c:v>
                </c:pt>
                <c:pt idx="6">
                  <c:v>#N/A</c:v>
                </c:pt>
                <c:pt idx="7">
                  <c:v>0.46</c:v>
                </c:pt>
                <c:pt idx="8">
                  <c:v>#N/A</c:v>
                </c:pt>
                <c:pt idx="9">
                  <c:v>0.33</c:v>
                </c:pt>
              </c:numCache>
            </c:numRef>
          </c:val>
          <c:extLst>
            <c:ext xmlns:c16="http://schemas.microsoft.com/office/drawing/2014/chart" uri="{C3380CC4-5D6E-409C-BE32-E72D297353CC}">
              <c16:uniqueId val="{00000006-A4EB-4872-B62B-53C2DB32A503}"/>
            </c:ext>
          </c:extLst>
        </c:ser>
        <c:ser>
          <c:idx val="7"/>
          <c:order val="7"/>
          <c:tx>
            <c:strRef>
              <c:f>データシート!$A$34</c:f>
              <c:strCache>
                <c:ptCount val="1"/>
                <c:pt idx="0">
                  <c:v>下水道事業会計（公共下水道事業）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0.67</c:v>
                </c:pt>
                <c:pt idx="2">
                  <c:v>#N/A</c:v>
                </c:pt>
                <c:pt idx="3">
                  <c:v>1.05</c:v>
                </c:pt>
                <c:pt idx="4">
                  <c:v>#N/A</c:v>
                </c:pt>
                <c:pt idx="5">
                  <c:v>1.33</c:v>
                </c:pt>
                <c:pt idx="6">
                  <c:v>#N/A</c:v>
                </c:pt>
                <c:pt idx="7">
                  <c:v>1.57</c:v>
                </c:pt>
                <c:pt idx="8">
                  <c:v>#N/A</c:v>
                </c:pt>
                <c:pt idx="9">
                  <c:v>1.79</c:v>
                </c:pt>
              </c:numCache>
            </c:numRef>
          </c:val>
          <c:extLst>
            <c:ext xmlns:c16="http://schemas.microsoft.com/office/drawing/2014/chart" uri="{C3380CC4-5D6E-409C-BE32-E72D297353CC}">
              <c16:uniqueId val="{00000007-A4EB-4872-B62B-53C2DB32A50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2.74</c:v>
                </c:pt>
                <c:pt idx="2">
                  <c:v>#N/A</c:v>
                </c:pt>
                <c:pt idx="3">
                  <c:v>2.14</c:v>
                </c:pt>
                <c:pt idx="4">
                  <c:v>#N/A</c:v>
                </c:pt>
                <c:pt idx="5">
                  <c:v>3</c:v>
                </c:pt>
                <c:pt idx="6">
                  <c:v>#N/A</c:v>
                </c:pt>
                <c:pt idx="7">
                  <c:v>1.98</c:v>
                </c:pt>
                <c:pt idx="8">
                  <c:v>#N/A</c:v>
                </c:pt>
                <c:pt idx="9">
                  <c:v>3.82</c:v>
                </c:pt>
              </c:numCache>
            </c:numRef>
          </c:val>
          <c:extLst>
            <c:ext xmlns:c16="http://schemas.microsoft.com/office/drawing/2014/chart" uri="{C3380CC4-5D6E-409C-BE32-E72D297353CC}">
              <c16:uniqueId val="{00000008-A4EB-4872-B62B-53C2DB32A50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13.16</c:v>
                </c:pt>
                <c:pt idx="2">
                  <c:v>#N/A</c:v>
                </c:pt>
                <c:pt idx="3">
                  <c:v>14.09</c:v>
                </c:pt>
                <c:pt idx="4">
                  <c:v>#N/A</c:v>
                </c:pt>
                <c:pt idx="5">
                  <c:v>14.88</c:v>
                </c:pt>
                <c:pt idx="6">
                  <c:v>#N/A</c:v>
                </c:pt>
                <c:pt idx="7">
                  <c:v>12.19</c:v>
                </c:pt>
                <c:pt idx="8">
                  <c:v>#N/A</c:v>
                </c:pt>
                <c:pt idx="9">
                  <c:v>9.66</c:v>
                </c:pt>
              </c:numCache>
            </c:numRef>
          </c:val>
          <c:extLst>
            <c:ext xmlns:c16="http://schemas.microsoft.com/office/drawing/2014/chart" uri="{C3380CC4-5D6E-409C-BE32-E72D297353CC}">
              <c16:uniqueId val="{00000009-A4EB-4872-B62B-53C2DB32A5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970</c:v>
                </c:pt>
                <c:pt idx="5">
                  <c:v>935</c:v>
                </c:pt>
                <c:pt idx="8">
                  <c:v>859</c:v>
                </c:pt>
                <c:pt idx="11">
                  <c:v>868</c:v>
                </c:pt>
                <c:pt idx="14">
                  <c:v>884</c:v>
                </c:pt>
              </c:numCache>
            </c:numRef>
          </c:val>
          <c:extLst>
            <c:ext xmlns:c16="http://schemas.microsoft.com/office/drawing/2014/chart" uri="{C3380CC4-5D6E-409C-BE32-E72D297353CC}">
              <c16:uniqueId val="{00000000-8634-40F7-B780-4CB35C2EBA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34-40F7-B780-4CB35C2EBA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c:v>
                </c:pt>
                <c:pt idx="3">
                  <c:v>13</c:v>
                </c:pt>
                <c:pt idx="6">
                  <c:v>14</c:v>
                </c:pt>
                <c:pt idx="9">
                  <c:v>15</c:v>
                </c:pt>
                <c:pt idx="12">
                  <c:v>15</c:v>
                </c:pt>
              </c:numCache>
            </c:numRef>
          </c:val>
          <c:extLst>
            <c:ext xmlns:c16="http://schemas.microsoft.com/office/drawing/2014/chart" uri="{C3380CC4-5D6E-409C-BE32-E72D297353CC}">
              <c16:uniqueId val="{00000002-8634-40F7-B780-4CB35C2EBA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77</c:v>
                </c:pt>
                <c:pt idx="3">
                  <c:v>57</c:v>
                </c:pt>
                <c:pt idx="6">
                  <c:v>53</c:v>
                </c:pt>
                <c:pt idx="9">
                  <c:v>30</c:v>
                </c:pt>
                <c:pt idx="12">
                  <c:v>31</c:v>
                </c:pt>
              </c:numCache>
            </c:numRef>
          </c:val>
          <c:extLst>
            <c:ext xmlns:c16="http://schemas.microsoft.com/office/drawing/2014/chart" uri="{C3380CC4-5D6E-409C-BE32-E72D297353CC}">
              <c16:uniqueId val="{00000003-8634-40F7-B780-4CB35C2EBA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280</c:v>
                </c:pt>
                <c:pt idx="3">
                  <c:v>282</c:v>
                </c:pt>
                <c:pt idx="6">
                  <c:v>272</c:v>
                </c:pt>
                <c:pt idx="9">
                  <c:v>273</c:v>
                </c:pt>
                <c:pt idx="12">
                  <c:v>264</c:v>
                </c:pt>
              </c:numCache>
            </c:numRef>
          </c:val>
          <c:extLst>
            <c:ext xmlns:c16="http://schemas.microsoft.com/office/drawing/2014/chart" uri="{C3380CC4-5D6E-409C-BE32-E72D297353CC}">
              <c16:uniqueId val="{00000004-8634-40F7-B780-4CB35C2EBA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34-40F7-B780-4CB35C2EBA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34-40F7-B780-4CB35C2EBA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919</c:v>
                </c:pt>
                <c:pt idx="3">
                  <c:v>923</c:v>
                </c:pt>
                <c:pt idx="6">
                  <c:v>853</c:v>
                </c:pt>
                <c:pt idx="9">
                  <c:v>888</c:v>
                </c:pt>
                <c:pt idx="12">
                  <c:v>942</c:v>
                </c:pt>
              </c:numCache>
            </c:numRef>
          </c:val>
          <c:extLst>
            <c:ext xmlns:c16="http://schemas.microsoft.com/office/drawing/2014/chart" uri="{C3380CC4-5D6E-409C-BE32-E72D297353CC}">
              <c16:uniqueId val="{00000007-8634-40F7-B780-4CB35C2EBA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320</c:v>
                </c:pt>
                <c:pt idx="2">
                  <c:v>#N/A</c:v>
                </c:pt>
                <c:pt idx="3">
                  <c:v>#N/A</c:v>
                </c:pt>
                <c:pt idx="4">
                  <c:v>340</c:v>
                </c:pt>
                <c:pt idx="5">
                  <c:v>#N/A</c:v>
                </c:pt>
                <c:pt idx="6">
                  <c:v>#N/A</c:v>
                </c:pt>
                <c:pt idx="7">
                  <c:v>333</c:v>
                </c:pt>
                <c:pt idx="8">
                  <c:v>#N/A</c:v>
                </c:pt>
                <c:pt idx="9">
                  <c:v>#N/A</c:v>
                </c:pt>
                <c:pt idx="10">
                  <c:v>338</c:v>
                </c:pt>
                <c:pt idx="11">
                  <c:v>#N/A</c:v>
                </c:pt>
                <c:pt idx="12">
                  <c:v>#N/A</c:v>
                </c:pt>
                <c:pt idx="13">
                  <c:v>368</c:v>
                </c:pt>
                <c:pt idx="14">
                  <c:v>#N/A</c:v>
                </c:pt>
              </c:numCache>
            </c:numRef>
          </c:val>
          <c:smooth val="0"/>
          <c:extLst>
            <c:ext xmlns:c16="http://schemas.microsoft.com/office/drawing/2014/chart" uri="{C3380CC4-5D6E-409C-BE32-E72D297353CC}">
              <c16:uniqueId val="{00000008-8634-40F7-B780-4CB35C2EBA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9574</c:v>
                </c:pt>
                <c:pt idx="5">
                  <c:v>9812</c:v>
                </c:pt>
                <c:pt idx="8">
                  <c:v>9918</c:v>
                </c:pt>
                <c:pt idx="11">
                  <c:v>9630</c:v>
                </c:pt>
                <c:pt idx="14">
                  <c:v>9446</c:v>
                </c:pt>
              </c:numCache>
            </c:numRef>
          </c:val>
          <c:extLst>
            <c:ext xmlns:c16="http://schemas.microsoft.com/office/drawing/2014/chart" uri="{C3380CC4-5D6E-409C-BE32-E72D297353CC}">
              <c16:uniqueId val="{00000000-113D-43B9-88B1-2D4E721666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69</c:v>
                </c:pt>
                <c:pt idx="5">
                  <c:v>59</c:v>
                </c:pt>
                <c:pt idx="8">
                  <c:v>48</c:v>
                </c:pt>
                <c:pt idx="11">
                  <c:v>45</c:v>
                </c:pt>
                <c:pt idx="14">
                  <c:v>41</c:v>
                </c:pt>
              </c:numCache>
            </c:numRef>
          </c:val>
          <c:extLst>
            <c:ext xmlns:c16="http://schemas.microsoft.com/office/drawing/2014/chart" uri="{C3380CC4-5D6E-409C-BE32-E72D297353CC}">
              <c16:uniqueId val="{00000001-113D-43B9-88B1-2D4E721666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2304</c:v>
                </c:pt>
                <c:pt idx="5">
                  <c:v>2401</c:v>
                </c:pt>
                <c:pt idx="8">
                  <c:v>2302</c:v>
                </c:pt>
                <c:pt idx="11">
                  <c:v>2838</c:v>
                </c:pt>
                <c:pt idx="14">
                  <c:v>3318</c:v>
                </c:pt>
              </c:numCache>
            </c:numRef>
          </c:val>
          <c:extLst>
            <c:ext xmlns:c16="http://schemas.microsoft.com/office/drawing/2014/chart" uri="{C3380CC4-5D6E-409C-BE32-E72D297353CC}">
              <c16:uniqueId val="{00000002-113D-43B9-88B1-2D4E721666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3D-43B9-88B1-2D4E721666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3D-43B9-88B1-2D4E721666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3D-43B9-88B1-2D4E721666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1348</c:v>
                </c:pt>
                <c:pt idx="3">
                  <c:v>1278</c:v>
                </c:pt>
                <c:pt idx="6">
                  <c:v>1310</c:v>
                </c:pt>
                <c:pt idx="9">
                  <c:v>1288</c:v>
                </c:pt>
                <c:pt idx="12">
                  <c:v>1415</c:v>
                </c:pt>
              </c:numCache>
            </c:numRef>
          </c:val>
          <c:extLst>
            <c:ext xmlns:c16="http://schemas.microsoft.com/office/drawing/2014/chart" uri="{C3380CC4-5D6E-409C-BE32-E72D297353CC}">
              <c16:uniqueId val="{00000006-113D-43B9-88B1-2D4E721666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277</c:v>
                </c:pt>
                <c:pt idx="3">
                  <c:v>207</c:v>
                </c:pt>
                <c:pt idx="6">
                  <c:v>166</c:v>
                </c:pt>
                <c:pt idx="9">
                  <c:v>136</c:v>
                </c:pt>
                <c:pt idx="12">
                  <c:v>179</c:v>
                </c:pt>
              </c:numCache>
            </c:numRef>
          </c:val>
          <c:extLst>
            <c:ext xmlns:c16="http://schemas.microsoft.com/office/drawing/2014/chart" uri="{C3380CC4-5D6E-409C-BE32-E72D297353CC}">
              <c16:uniqueId val="{00000007-113D-43B9-88B1-2D4E721666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4232</c:v>
                </c:pt>
                <c:pt idx="3">
                  <c:v>4582</c:v>
                </c:pt>
                <c:pt idx="6">
                  <c:v>4683</c:v>
                </c:pt>
                <c:pt idx="9">
                  <c:v>4491</c:v>
                </c:pt>
                <c:pt idx="12">
                  <c:v>2545</c:v>
                </c:pt>
              </c:numCache>
            </c:numRef>
          </c:val>
          <c:extLst>
            <c:ext xmlns:c16="http://schemas.microsoft.com/office/drawing/2014/chart" uri="{C3380CC4-5D6E-409C-BE32-E72D297353CC}">
              <c16:uniqueId val="{00000008-113D-43B9-88B1-2D4E721666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89</c:v>
                </c:pt>
                <c:pt idx="3">
                  <c:v>82</c:v>
                </c:pt>
                <c:pt idx="6">
                  <c:v>83</c:v>
                </c:pt>
                <c:pt idx="9">
                  <c:v>67</c:v>
                </c:pt>
                <c:pt idx="12">
                  <c:v>64</c:v>
                </c:pt>
              </c:numCache>
            </c:numRef>
          </c:val>
          <c:extLst>
            <c:ext xmlns:c16="http://schemas.microsoft.com/office/drawing/2014/chart" uri="{C3380CC4-5D6E-409C-BE32-E72D297353CC}">
              <c16:uniqueId val="{00000009-113D-43B9-88B1-2D4E721666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8547</c:v>
                </c:pt>
                <c:pt idx="3">
                  <c:v>8935</c:v>
                </c:pt>
                <c:pt idx="6">
                  <c:v>9337</c:v>
                </c:pt>
                <c:pt idx="9">
                  <c:v>9336</c:v>
                </c:pt>
                <c:pt idx="12">
                  <c:v>9172</c:v>
                </c:pt>
              </c:numCache>
            </c:numRef>
          </c:val>
          <c:extLst>
            <c:ext xmlns:c16="http://schemas.microsoft.com/office/drawing/2014/chart" uri="{C3380CC4-5D6E-409C-BE32-E72D297353CC}">
              <c16:uniqueId val="{0000000A-113D-43B9-88B1-2D4E721666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2546</c:v>
                </c:pt>
                <c:pt idx="2">
                  <c:v>#N/A</c:v>
                </c:pt>
                <c:pt idx="3">
                  <c:v>#N/A</c:v>
                </c:pt>
                <c:pt idx="4">
                  <c:v>2811</c:v>
                </c:pt>
                <c:pt idx="5">
                  <c:v>#N/A</c:v>
                </c:pt>
                <c:pt idx="6">
                  <c:v>#N/A</c:v>
                </c:pt>
                <c:pt idx="7">
                  <c:v>3309</c:v>
                </c:pt>
                <c:pt idx="8">
                  <c:v>#N/A</c:v>
                </c:pt>
                <c:pt idx="9">
                  <c:v>#N/A</c:v>
                </c:pt>
                <c:pt idx="10">
                  <c:v>2805</c:v>
                </c:pt>
                <c:pt idx="11">
                  <c:v>#N/A</c:v>
                </c:pt>
                <c:pt idx="12">
                  <c:v>#N/A</c:v>
                </c:pt>
                <c:pt idx="13">
                  <c:v>571</c:v>
                </c:pt>
                <c:pt idx="14">
                  <c:v>#N/A</c:v>
                </c:pt>
              </c:numCache>
            </c:numRef>
          </c:val>
          <c:smooth val="0"/>
          <c:extLst>
            <c:ext xmlns:c16="http://schemas.microsoft.com/office/drawing/2014/chart" uri="{C3380CC4-5D6E-409C-BE32-E72D297353CC}">
              <c16:uniqueId val="{0000000B-113D-43B9-88B1-2D4E721666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1638</c:v>
                </c:pt>
                <c:pt idx="1">
                  <c:v>2162</c:v>
                </c:pt>
                <c:pt idx="2">
                  <c:v>2370</c:v>
                </c:pt>
              </c:numCache>
            </c:numRef>
          </c:val>
          <c:extLst>
            <c:ext xmlns:c16="http://schemas.microsoft.com/office/drawing/2014/chart" uri="{C3380CC4-5D6E-409C-BE32-E72D297353CC}">
              <c16:uniqueId val="{00000000-C327-4314-AFAF-D4CD67AB1D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92</c:v>
                </c:pt>
                <c:pt idx="1">
                  <c:v>92</c:v>
                </c:pt>
                <c:pt idx="2">
                  <c:v>273</c:v>
                </c:pt>
              </c:numCache>
            </c:numRef>
          </c:val>
          <c:extLst>
            <c:ext xmlns:c16="http://schemas.microsoft.com/office/drawing/2014/chart" uri="{C3380CC4-5D6E-409C-BE32-E72D297353CC}">
              <c16:uniqueId val="{00000001-C327-4314-AFAF-D4CD67AB1D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315</c:v>
                </c:pt>
                <c:pt idx="1">
                  <c:v>315</c:v>
                </c:pt>
                <c:pt idx="2">
                  <c:v>393</c:v>
                </c:pt>
              </c:numCache>
            </c:numRef>
          </c:val>
          <c:extLst>
            <c:ext xmlns:c16="http://schemas.microsoft.com/office/drawing/2014/chart" uri="{C3380CC4-5D6E-409C-BE32-E72D297353CC}">
              <c16:uniqueId val="{00000002-C327-4314-AFAF-D4CD67AB1D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岩手県雫石町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実質公債費比率の分子については前年度から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万円増加している。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大雨災害復旧事業、小学校大規模改修事業、コミュティ消防センター整備事業等に伴う町債の償還が始まったことなどが挙げられる。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橋梁架替工事、スポーツ施設整備等に係る起債に伴い、一層、公債費が増加する見込みであるため、地方債の発行と償還のバランスに留意しながら、また、普通建設事業の年度間計画についても留意しながら、公債費や公債費に準じる経費の減少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岩手県雫石町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将来負担比率の分子は、前年度を大幅に下回っている。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要因としては、企業会計である下水道事業会計が収支改善したことにより経常利益が出たことから、公営企業債等繰入見込額が前年度から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4,600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万円減少の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4,500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となったこと、また、新型コロナウイルス感染症の蔓延の影響により既存事業やイベントが中止となったことで、町単費で行うような歳出が減少した一方、ふるさと納税による寄付額が堅調だったことなどにより、財政調整基金に積み立てる額も増え、充当可能基金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8,000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円増加したことなどによる。結果として、将来負担比率の分子は、前年度に比較して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3,400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万円減の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7,100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万円となった。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今後も世代間の負担の公平化と公債費負担の中長期的な平準化の観点から、将来負担の減少に努める。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岩手県雫石町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基金全体としては、前年度対比で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467,000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千円の増額となっている。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年度は財政調整基金のみの増額だったが、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年度は財政調整基金に加え、減債基金、特定目的基金についても増額となった。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財政調整基金については、当町の財政規模や過去の大規模災害時の支出状況から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億円程度必要であると捉えている。今後は、将来増額する見込みのある普通建設事業費や公債費に備え、町民への住民サービスを充実させつつも適正な基金残高規模を確保できるよう財政運営に努める。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公共施設等整備基金：公共施設その他の施設の整備に要する経費の財源に充てるための基金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町営住宅建替推進基金：町営住宅の建て替えに要する経費の財源に充てるための基金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定住促進住宅維持管理基金：定住促進住宅の維持管理に係る改修工事等に経費の財源に充てるための基金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ふるさと雫石応援基金：ふるさと納税の寄付による基金。寄附者の意向に従い、子ども子育て、環境保全、産業振興、健康事業等に活用する基金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森林環境基金：森林の間伐や林業の人材育成、担い手の確保、木材利用の促進や普及啓発等の森林整備及びその促進に要する経費の財源に充てるための基金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公共施設等整備基金：後年見込まれている火葬場建替工事等の普通建設事業費の財源として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千円積立したことにより増加。</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定住促進住宅維持管理基金：平成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年度から複数年計画で実施している、定住促進住宅の住環境向上大規模改修工事費の財源として充当したことなどにより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森林環境基金：森林環境譲与税について、森林整備等に係る事業に充当し、残を後年度実施予定の航空レーザーによる森林解析業務の財源として充当することを見込み</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千円積立したことにより増加。</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公共施設等整備基金：年度ごとの決算における収支状況を考慮しながら、積立を行っていく。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定住促進住宅維持管理基金：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年度まで住環境向上大規模改修工事のため、計画的に活用する。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蔓延の影響により既存の事業やイベントが中止となったことから、町単費で行うような事業の歳出が減少した一方、ふるさと納税による寄付額が堅調であることから財政調整基金への積立額が増加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な普通建設事業については、単年度の負担が過大にならないよう年度間調整により計画的に実施していくとともに、後年度の交付税措置が大きい財源的に有利な起債を活用しながら実施していくこととし、財政調整基金からの過大な取崩が無いように運用していく。また、今後一層</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、経常経費の抑制などに努め、大規模災害などが発生した場合に備える。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公債費がピークとなる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年度の償還への充当を見据え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千円を積立したほか、普通交付税の再算定における臨時財政対策債償還基金費相当額約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80,000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千円を積立したことによる。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年度に取崩を行う一方、財政状況次第ではあるが、可能であれば積立を行う。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15,795
15,750
608.82
11,176,114
10,877,644
258,487
6,638,940
9,172,450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15537"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78155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類似団体内平均を下回っているものの県平均を上回っている。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基準財政需要額および基準財政収入額に大きな増減がないことから、財政力指数は近年同定度で推移している（小数点第三位での増減）。</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今後、少子高齢化による生産年齢人口の減少により、町税収入の伸びが難しい状況が予測されるが、収納率向上による歳入確保に努め（平成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）、歳出の見直しとあわせながら財政の健全化を図る。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125413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8770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125413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877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46690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類似団体内平均を上回っているものの県平均を下回っている。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比率算出の分子となる歳出面においては、町単独事業による補助費の増や、町債の償還に伴う公債費の増などがあり、前年度と比較して約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89,000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千円増額となった。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一方、比率算出の分母となる歳入面においては、地方交付税の増や、臨時財政対策債の増などがあり、前年度と比較して約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283,000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千円増額となった。分子の増加よりも分母の増加が上回ったため、経常収支比率としては前年度から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経常経費の削減に努めるとともに、歳入面において、税収以外にも使用料等の自主財源の確保に努め、経常収支比率上昇の抑制を図る。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65</xdr:row>
      <xdr:rowOff>165523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20521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165523</xdr:rowOff>
    </xdr:from>
    <xdr:to>
      <xdr:col>19</xdr:col>
      <xdr:colOff>133350</xdr:colOff>
      <xdr:row>66</xdr:row>
      <xdr:rowOff>78529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309773"/>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30269</xdr:rowOff>
    </xdr:from>
    <xdr:to>
      <xdr:col>15</xdr:col>
      <xdr:colOff>82550</xdr:colOff>
      <xdr:row>66</xdr:row>
      <xdr:rowOff>78529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34596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81069</xdr:rowOff>
    </xdr:from>
    <xdr:to>
      <xdr:col>11</xdr:col>
      <xdr:colOff>31750</xdr:colOff>
      <xdr:row>66</xdr:row>
      <xdr:rowOff>30269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22531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114723</xdr:rowOff>
    </xdr:from>
    <xdr:to>
      <xdr:col>19</xdr:col>
      <xdr:colOff>184150</xdr:colOff>
      <xdr:row>66</xdr:row>
      <xdr:rowOff>44873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29650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27729</xdr:rowOff>
    </xdr:from>
    <xdr:to>
      <xdr:col>15</xdr:col>
      <xdr:colOff>133350</xdr:colOff>
      <xdr:row>66</xdr:row>
      <xdr:rowOff>129329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114106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150919</xdr:rowOff>
    </xdr:from>
    <xdr:to>
      <xdr:col>11</xdr:col>
      <xdr:colOff>82550</xdr:colOff>
      <xdr:row>66</xdr:row>
      <xdr:rowOff>81069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65846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30269</xdr:rowOff>
    </xdr:from>
    <xdr:to>
      <xdr:col>7</xdr:col>
      <xdr:colOff>31750</xdr:colOff>
      <xdr:row>65</xdr:row>
      <xdr:rowOff>131869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116646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県平均、類似団体内、全国平均いずれも上回っている。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これは、類似団体等と比較し、人件費については、職員数が多い（学校給食が自校方式の小学校（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校）および中学校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を有する、また、町立診療所を有する）こと、物件費については、施設（健康センター、火葬場等の保健衛生施設、温泉等の保養・観光施設など）の管理に経費を要することが主な要因である。また、町立診療所が「一般行政目的上運営している診療所」と位置付けられ、当該会計が普通会計に区分されたことで、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年度から決算額が増加している。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人事関連基本事項の包括的な運営指針である雫石町人事運営基本計画や政策評価、行政改革を推進し、経費の削減に取り組む。</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4656</xdr:rowOff>
    </xdr:from>
    <xdr:to>
      <xdr:col>23</xdr:col>
      <xdr:colOff>133350</xdr:colOff>
      <xdr:row>87</xdr:row>
      <xdr:rowOff>77986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920806"/>
          <a:ext cx="838200" cy="7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33714</xdr:rowOff>
    </xdr:from>
    <xdr:to>
      <xdr:col>19</xdr:col>
      <xdr:colOff>133350</xdr:colOff>
      <xdr:row>87</xdr:row>
      <xdr:rowOff>4656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778414"/>
          <a:ext cx="889000" cy="1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103609</xdr:rowOff>
    </xdr:from>
    <xdr:to>
      <xdr:col>15</xdr:col>
      <xdr:colOff>82550</xdr:colOff>
      <xdr:row>86</xdr:row>
      <xdr:rowOff>33714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676859"/>
          <a:ext cx="889000" cy="10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103609</xdr:rowOff>
    </xdr:from>
    <xdr:to>
      <xdr:col>11</xdr:col>
      <xdr:colOff>31750</xdr:colOff>
      <xdr:row>85</xdr:row>
      <xdr:rowOff>154121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676859"/>
          <a:ext cx="889000" cy="5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27186</xdr:rowOff>
    </xdr:from>
    <xdr:to>
      <xdr:col>23</xdr:col>
      <xdr:colOff>184150</xdr:colOff>
      <xdr:row>87</xdr:row>
      <xdr:rowOff>128786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9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170713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91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125306</xdr:rowOff>
    </xdr:from>
    <xdr:to>
      <xdr:col>19</xdr:col>
      <xdr:colOff>184150</xdr:colOff>
      <xdr:row>87</xdr:row>
      <xdr:rowOff>55456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8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40233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956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154364</xdr:rowOff>
    </xdr:from>
    <xdr:to>
      <xdr:col>15</xdr:col>
      <xdr:colOff>133350</xdr:colOff>
      <xdr:row>86</xdr:row>
      <xdr:rowOff>84514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7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69291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8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52809</xdr:rowOff>
    </xdr:from>
    <xdr:to>
      <xdr:col>11</xdr:col>
      <xdr:colOff>82550</xdr:colOff>
      <xdr:row>85</xdr:row>
      <xdr:rowOff>154409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6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139186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71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103321</xdr:rowOff>
    </xdr:from>
    <xdr:to>
      <xdr:col>7</xdr:col>
      <xdr:colOff>31750</xdr:colOff>
      <xdr:row>86</xdr:row>
      <xdr:rowOff>33471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67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18248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76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類似団体内、全国平均、町村平均を指数で下回っている。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これは、大卒初任給が低いこと、昇格、昇給等の基準を厳格化していることが主な要因である。平成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年度から人事評価を導入しており、職員能力・実績を重視した給与体系への転換を図り、引き続き給与の適正化に努める。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29463</xdr:rowOff>
    </xdr:from>
    <xdr:to>
      <xdr:col>81</xdr:col>
      <xdr:colOff>44450</xdr:colOff>
      <xdr:row>84</xdr:row>
      <xdr:rowOff>29463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31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162306</xdr:rowOff>
    </xdr:from>
    <xdr:to>
      <xdr:col>77</xdr:col>
      <xdr:colOff>44450</xdr:colOff>
      <xdr:row>84</xdr:row>
      <xdr:rowOff>29463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392656"/>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152654</xdr:rowOff>
    </xdr:from>
    <xdr:to>
      <xdr:col>72</xdr:col>
      <xdr:colOff>203200</xdr:colOff>
      <xdr:row>83</xdr:row>
      <xdr:rowOff>162306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830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36830</xdr:rowOff>
    </xdr:from>
    <xdr:to>
      <xdr:col>68</xdr:col>
      <xdr:colOff>152400</xdr:colOff>
      <xdr:row>83</xdr:row>
      <xdr:rowOff>152654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2671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150113</xdr:rowOff>
    </xdr:from>
    <xdr:to>
      <xdr:col>81</xdr:col>
      <xdr:colOff>95250</xdr:colOff>
      <xdr:row>84</xdr:row>
      <xdr:rowOff>80263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166640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2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150113</xdr:rowOff>
    </xdr:from>
    <xdr:to>
      <xdr:col>77</xdr:col>
      <xdr:colOff>95250</xdr:colOff>
      <xdr:row>84</xdr:row>
      <xdr:rowOff>80263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90440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4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111506</xdr:rowOff>
    </xdr:from>
    <xdr:to>
      <xdr:col>73</xdr:col>
      <xdr:colOff>44450</xdr:colOff>
      <xdr:row>84</xdr:row>
      <xdr:rowOff>41656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51833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101854</xdr:rowOff>
    </xdr:from>
    <xdr:to>
      <xdr:col>68</xdr:col>
      <xdr:colOff>203200</xdr:colOff>
      <xdr:row>84</xdr:row>
      <xdr:rowOff>32004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42181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0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157480</xdr:rowOff>
    </xdr:from>
    <xdr:to>
      <xdr:col>64</xdr:col>
      <xdr:colOff>152400</xdr:colOff>
      <xdr:row>83</xdr:row>
      <xdr:rowOff>87630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97807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類似団体内、全国平均、県平均をいずれも上回っている。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学校給食が自校方式で小学校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校（統合前は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校を有すること、また町立診療所を有することが、職員数が過多となっている主な要因となっている。また、人口の減少が、相対的に人口千人当たりの職員数が増加する要因となっている。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職員の定員管理にあたっては、人事関連基本事項の包括的な運営指針である雫石町人事運営基本計画を着実に推進することとする。また、類似団体との比較や近隣町村との均衡、職員構成の推移等を勘案しながら、公共サービスのあり方、各施設の管理のあり方についても総合的に検討を行い、計画的な人事管理を行う。</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115640</xdr:rowOff>
    </xdr:from>
    <xdr:to>
      <xdr:col>81</xdr:col>
      <xdr:colOff>44450</xdr:colOff>
      <xdr:row>63</xdr:row>
      <xdr:rowOff>150495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916990"/>
          <a:ext cx="8382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115640</xdr:rowOff>
    </xdr:from>
    <xdr:to>
      <xdr:col>77</xdr:col>
      <xdr:colOff>44450</xdr:colOff>
      <xdr:row>63</xdr:row>
      <xdr:rowOff>135749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91699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102235</xdr:rowOff>
    </xdr:from>
    <xdr:to>
      <xdr:col>72</xdr:col>
      <xdr:colOff>203200</xdr:colOff>
      <xdr:row>63</xdr:row>
      <xdr:rowOff>135749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903585"/>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100895</xdr:rowOff>
    </xdr:from>
    <xdr:to>
      <xdr:col>68</xdr:col>
      <xdr:colOff>152400</xdr:colOff>
      <xdr:row>63</xdr:row>
      <xdr:rowOff>102235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902245"/>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99695</xdr:rowOff>
    </xdr:from>
    <xdr:to>
      <xdr:col>81</xdr:col>
      <xdr:colOff>95250</xdr:colOff>
      <xdr:row>64</xdr:row>
      <xdr:rowOff>29845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71772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64840</xdr:rowOff>
    </xdr:from>
    <xdr:to>
      <xdr:col>77</xdr:col>
      <xdr:colOff>95250</xdr:colOff>
      <xdr:row>63</xdr:row>
      <xdr:rowOff>166440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8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151217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95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84949</xdr:rowOff>
    </xdr:from>
    <xdr:to>
      <xdr:col>73</xdr:col>
      <xdr:colOff>44450</xdr:colOff>
      <xdr:row>64</xdr:row>
      <xdr:rowOff>15099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8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171326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97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51435</xdr:rowOff>
    </xdr:from>
    <xdr:to>
      <xdr:col>68</xdr:col>
      <xdr:colOff>203200</xdr:colOff>
      <xdr:row>63</xdr:row>
      <xdr:rowOff>153035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137812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50095</xdr:rowOff>
    </xdr:from>
    <xdr:to>
      <xdr:col>64</xdr:col>
      <xdr:colOff>152400</xdr:colOff>
      <xdr:row>63</xdr:row>
      <xdr:rowOff>151695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8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136472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93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類似団体内及び県平均よりも下回っている。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単年度の実質公債費比率は、平成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％とほぼ横ばいで推移している。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比率算定の分子となる元利償還金が約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54,000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千円増加したが、分母を構成する普通交付税も約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226,000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千円増加したことから、単年度の比率は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ポイントの微増となった。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年平均の実質公債費比率としては、令和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年度の単年度比率が、今回算定から外れる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年単年度比率に比べ微減となったため、実質公債費比率は前年から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％となった。今後も事業の必要性を十分に検討し、財源的に有利な地方債を選択しながら、償還とのバランスに留意し、公債費負担の減少に努める。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60113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0815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60113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84244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08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42</xdr:row>
      <xdr:rowOff>1270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1136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全国及び県平均よりも下回っている。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比率算定の分子となる将来負担額が大幅に減少となったが、これは、企業会計である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が収支改善により、経常利益が出たことから公営企業等繰入見込額が大きく減少したこと、また、財政調整基金の増額により充当可能財源等が増加したことによるもので、分子全体としては前年対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2,234,000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分母においても標準財政規模が増額したことから、将来負担比率は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％となった。今後、公営企業も含め、地方債の発行と償還のバランスに留意しながら、将来負担の減少に努める。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49996</xdr:rowOff>
    </xdr:from>
    <xdr:to>
      <xdr:col>81</xdr:col>
      <xdr:colOff>44450</xdr:colOff>
      <xdr:row>16</xdr:row>
      <xdr:rowOff>36872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50296"/>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36872</xdr:rowOff>
    </xdr:from>
    <xdr:to>
      <xdr:col>77</xdr:col>
      <xdr:colOff>44450</xdr:colOff>
      <xdr:row>16</xdr:row>
      <xdr:rowOff>130979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780072"/>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54568</xdr:rowOff>
    </xdr:from>
    <xdr:to>
      <xdr:col>72</xdr:col>
      <xdr:colOff>203200</xdr:colOff>
      <xdr:row>16</xdr:row>
      <xdr:rowOff>130979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797768"/>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10329</xdr:rowOff>
    </xdr:from>
    <xdr:to>
      <xdr:col>68</xdr:col>
      <xdr:colOff>152400</xdr:colOff>
      <xdr:row>16</xdr:row>
      <xdr:rowOff>54568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75352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170646</xdr:rowOff>
    </xdr:from>
    <xdr:to>
      <xdr:col>81</xdr:col>
      <xdr:colOff>95250</xdr:colOff>
      <xdr:row>14</xdr:row>
      <xdr:rowOff>100796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3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142723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37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157522</xdr:rowOff>
    </xdr:from>
    <xdr:to>
      <xdr:col>77</xdr:col>
      <xdr:colOff>95250</xdr:colOff>
      <xdr:row>16</xdr:row>
      <xdr:rowOff>87672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7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72449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8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80179</xdr:rowOff>
    </xdr:from>
    <xdr:to>
      <xdr:col>73</xdr:col>
      <xdr:colOff>44450</xdr:colOff>
      <xdr:row>17</xdr:row>
      <xdr:rowOff>10329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166556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0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3768</xdr:rowOff>
    </xdr:from>
    <xdr:to>
      <xdr:col>68</xdr:col>
      <xdr:colOff>203200</xdr:colOff>
      <xdr:row>16</xdr:row>
      <xdr:rowOff>105368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7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90145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130979</xdr:rowOff>
    </xdr:from>
    <xdr:to>
      <xdr:col>64</xdr:col>
      <xdr:colOff>152400</xdr:colOff>
      <xdr:row>16</xdr:row>
      <xdr:rowOff>61129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7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45906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78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15,795
15,750
608.82
11,176,114
10,877,644
258,487
6,638,940
9,172,450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全国平均を下回っているが、類似団体内平均及び県平均を上回っている。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これは、町立診療所の会計区分が平成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年度より普通会計となったことで、人件費に相当する経常収支比率が増加したことが主な要因である。前年度に比較して退職手当等が減少したことにより人件費の割合も減少となった。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今後も、人事関連基本事項の包括的な運営指針である雫石町人事運営基本計画を着実に推進し、定員管理に努める。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4536</xdr:rowOff>
    </xdr:from>
    <xdr:to>
      <xdr:col>24</xdr:col>
      <xdr:colOff>25400</xdr:colOff>
      <xdr:row>38</xdr:row>
      <xdr:rowOff>39915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348186"/>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38</xdr:row>
      <xdr:rowOff>39915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808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37193</xdr:rowOff>
    </xdr:from>
    <xdr:to>
      <xdr:col>15</xdr:col>
      <xdr:colOff>98425</xdr:colOff>
      <xdr:row>37</xdr:row>
      <xdr:rowOff>58964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380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34472</xdr:rowOff>
    </xdr:from>
    <xdr:to>
      <xdr:col>11</xdr:col>
      <xdr:colOff>9525</xdr:colOff>
      <xdr:row>37</xdr:row>
      <xdr:rowOff>58964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06672"/>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160565</xdr:rowOff>
    </xdr:from>
    <xdr:to>
      <xdr:col>20</xdr:col>
      <xdr:colOff>38100</xdr:colOff>
      <xdr:row>38</xdr:row>
      <xdr:rowOff>90715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75492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72770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8164</xdr:rowOff>
    </xdr:from>
    <xdr:to>
      <xdr:col>11</xdr:col>
      <xdr:colOff>60325</xdr:colOff>
      <xdr:row>37</xdr:row>
      <xdr:rowOff>109764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155122</xdr:rowOff>
    </xdr:from>
    <xdr:to>
      <xdr:col>6</xdr:col>
      <xdr:colOff>171450</xdr:colOff>
      <xdr:row>36</xdr:row>
      <xdr:rowOff>85272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95449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類似団体内平均を上回り、全国平均、県平均を下回っている。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の大半を占めている委託料について、労務単価等の増加により、高止まり傾向が続いている。また、物件費の歳出全体額としてはコロナ対策経費等により増加しているが、地方創生臨時交付金を活用したものであるため、経常経費には影響がなかった。公債費などの他の経費の増により、歳出全体の経常経費が上がったため、物件費の経常収支比率としては減少となった。今後も一層、民間による公共サービスが可能な業務を明確化し、外部委託の検証するとともに、受益者負担の原則による適切な使用料等のあり方を検討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7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100330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08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4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54610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46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類似団体内平均、全国平均、県平均いずれも比較して下回っている。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は、障害者自立支援等給付費などの増により、歳出額としては増額となっているが、公債費などの他の経費の増により、歳出全体の経常経費が上がったため、扶助費の経常収支比率としては減少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今後も増加傾向にある扶助費については、給付内容等を精査し、適正な支出に努める。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3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4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12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50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類似団体内平均、全国平均、県平均いずれも比較して上回っている。</a:t>
          </a:r>
          <a:endParaRPr lang="ja-JP" altLang="ja-JP" sz="1100">
            <a:effectLst/>
            <a:latin typeface="ＭＳ Ｐゴシック" panose="020B0600070205080204" pitchFamily="50" charset="-128"/>
            <a:ea typeface="ＭＳ Ｐゴシック" panose="020B0600070205080204" pitchFamily="50" charset="-128"/>
          </a:endParaRPr>
        </a:p>
        <a:p>
          <a:pPr algn="l"/>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これは、後期高齢者医療、介護保険に係る繰出金において、医療給付費が高水準で推移していることが主な要因である。また、平成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ふるさと納税による寄附金を一旦基金に積立てることとしたため、積立金が増加したことによるもの。また、公の施設が老朽化し、修繕箇所が増加してきていることから維持補修費の増も要因としてあげられる。</a:t>
          </a:r>
          <a:endParaRPr lang="ja-JP" altLang="ja-JP" sz="1100">
            <a:effectLst/>
            <a:latin typeface="ＭＳ Ｐゴシック" panose="020B0600070205080204" pitchFamily="50" charset="-128"/>
            <a:ea typeface="ＭＳ Ｐゴシック" panose="020B0600070205080204" pitchFamily="50" charset="-128"/>
          </a:endParaRPr>
        </a:p>
        <a:p>
          <a:pPr algn="l"/>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今後も更なる繰出金の増加が見込まれるが、給付費負担等を抑制する介護予防事業や各種保健活動に一層努める。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88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5080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4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20320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4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類似団体内平均、全国平均、県平均いずれも比較して上回っている。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補助費等が平均を上回る主な要因としては、滝沢雫石環境組合負担金や広域消防組合負担金、企業会計への負担金等が上げられる。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前年度と比較して、歳出額としては増額となっているが、歳出全体の経常経費が上がったため、補助費等の経常収支比率は同率となった。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今後も、単独の補助交付金については、補助率や終期の設定等の基準を見直しながら、補助団体の活動内容や補助目的等を十分に精査していく。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20320</xdr:rowOff>
    </xdr:from>
    <xdr:to>
      <xdr:col>82</xdr:col>
      <xdr:colOff>107950</xdr:colOff>
      <xdr:row>38</xdr:row>
      <xdr:rowOff>20320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535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20320</xdr:rowOff>
    </xdr:from>
    <xdr:to>
      <xdr:col>78</xdr:col>
      <xdr:colOff>69850</xdr:colOff>
      <xdr:row>38</xdr:row>
      <xdr:rowOff>142240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535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38</xdr:row>
      <xdr:rowOff>142240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451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62230</xdr:rowOff>
    </xdr:from>
    <xdr:to>
      <xdr:col>69</xdr:col>
      <xdr:colOff>92075</xdr:colOff>
      <xdr:row>37</xdr:row>
      <xdr:rowOff>107950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40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140970</xdr:rowOff>
    </xdr:from>
    <xdr:to>
      <xdr:col>82</xdr:col>
      <xdr:colOff>158750</xdr:colOff>
      <xdr:row>38</xdr:row>
      <xdr:rowOff>71120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113047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140970</xdr:rowOff>
    </xdr:from>
    <xdr:to>
      <xdr:col>78</xdr:col>
      <xdr:colOff>120650</xdr:colOff>
      <xdr:row>38</xdr:row>
      <xdr:rowOff>71120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55897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91440</xdr:rowOff>
    </xdr:from>
    <xdr:to>
      <xdr:col>74</xdr:col>
      <xdr:colOff>31750</xdr:colOff>
      <xdr:row>39</xdr:row>
      <xdr:rowOff>21590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6367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xdr:rowOff>
    </xdr:from>
    <xdr:to>
      <xdr:col>65</xdr:col>
      <xdr:colOff>53975</xdr:colOff>
      <xdr:row>37</xdr:row>
      <xdr:rowOff>113030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97807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類似団体内平均、全国平均、県平均いずれも比較して下回っている。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小中学校の改修や消防・防災施設整備などの大規模な普通建設事業が続いているほか、大雨災害復旧工事などにより、町債の新規発行額が増加傾向にある。今後、橋梁架替工事、スポーツ施設整備等に伴う町債の新規発行・償還が見込まれていることから、一層、事業の年度間計画を考慮しながら、地方債の発行と償還のバランスに配慮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14987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2029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98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28702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98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28702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30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152164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公債費以外に係る経常収支比率は、類似団体、全国平均、県平均いずれも比較して上回っている。　主に補助費、その他が各平均を上回っており、単独の給付事業を実施していることと医療給付費が高水準で推移していることによる繰出金の増加や、類似団体と比較して保有する施設数が多いため、多大な管理経費、維持補修経費が増となっている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今後は、在るべき住民サービスの視点に立ち、施設の統廃合も含めた行政経営の合理化を図りながら、各種経費の削減に努める。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94996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3550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79</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680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79</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818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108713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446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8242</xdr:rowOff>
    </xdr:from>
    <xdr:to>
      <xdr:col>29</xdr:col>
      <xdr:colOff>127000</xdr:colOff>
      <xdr:row>15</xdr:row>
      <xdr:rowOff>36817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27617"/>
          <a:ext cx="6477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36817</xdr:rowOff>
    </xdr:from>
    <xdr:to>
      <xdr:col>26</xdr:col>
      <xdr:colOff>50800</xdr:colOff>
      <xdr:row>15</xdr:row>
      <xdr:rowOff>49632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56192"/>
          <a:ext cx="698500" cy="12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49632</xdr:rowOff>
    </xdr:from>
    <xdr:to>
      <xdr:col>22</xdr:col>
      <xdr:colOff>114300</xdr:colOff>
      <xdr:row>15</xdr:row>
      <xdr:rowOff>112852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69007"/>
          <a:ext cx="698500" cy="6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112852</xdr:rowOff>
    </xdr:from>
    <xdr:to>
      <xdr:col>18</xdr:col>
      <xdr:colOff>177800</xdr:colOff>
      <xdr:row>16</xdr:row>
      <xdr:rowOff>23254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32227"/>
          <a:ext cx="698500" cy="8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128892</xdr:rowOff>
    </xdr:from>
    <xdr:to>
      <xdr:col>29</xdr:col>
      <xdr:colOff>177800</xdr:colOff>
      <xdr:row>15</xdr:row>
      <xdr:rowOff>59042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7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145419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157467</xdr:rowOff>
    </xdr:from>
    <xdr:to>
      <xdr:col>26</xdr:col>
      <xdr:colOff>101600</xdr:colOff>
      <xdr:row>15</xdr:row>
      <xdr:rowOff>87617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0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97794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7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170282</xdr:rowOff>
    </xdr:from>
    <xdr:to>
      <xdr:col>22</xdr:col>
      <xdr:colOff>165100</xdr:colOff>
      <xdr:row>15</xdr:row>
      <xdr:rowOff>100432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1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110609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8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62052</xdr:rowOff>
    </xdr:from>
    <xdr:to>
      <xdr:col>19</xdr:col>
      <xdr:colOff>38100</xdr:colOff>
      <xdr:row>15</xdr:row>
      <xdr:rowOff>163652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8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2379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5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143904</xdr:rowOff>
    </xdr:from>
    <xdr:to>
      <xdr:col>15</xdr:col>
      <xdr:colOff>101600</xdr:colOff>
      <xdr:row>16</xdr:row>
      <xdr:rowOff>74054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84231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256877</xdr:rowOff>
    </xdr:from>
    <xdr:to>
      <xdr:col>29</xdr:col>
      <xdr:colOff>127000</xdr:colOff>
      <xdr:row>34</xdr:row>
      <xdr:rowOff>330878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24327"/>
          <a:ext cx="647700" cy="7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330878</xdr:rowOff>
    </xdr:from>
    <xdr:to>
      <xdr:col>26</xdr:col>
      <xdr:colOff>50800</xdr:colOff>
      <xdr:row>35</xdr:row>
      <xdr:rowOff>9532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98328"/>
          <a:ext cx="6985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7965</xdr:rowOff>
    </xdr:from>
    <xdr:to>
      <xdr:col>22</xdr:col>
      <xdr:colOff>114300</xdr:colOff>
      <xdr:row>35</xdr:row>
      <xdr:rowOff>9532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18315"/>
          <a:ext cx="698500" cy="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7965</xdr:rowOff>
    </xdr:from>
    <xdr:to>
      <xdr:col>18</xdr:col>
      <xdr:colOff>177800</xdr:colOff>
      <xdr:row>35</xdr:row>
      <xdr:rowOff>58224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18315"/>
          <a:ext cx="698500" cy="5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206077</xdr:rowOff>
    </xdr:from>
    <xdr:to>
      <xdr:col>29</xdr:col>
      <xdr:colOff>177800</xdr:colOff>
      <xdr:row>34</xdr:row>
      <xdr:rowOff>307677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7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51154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280078</xdr:rowOff>
    </xdr:from>
    <xdr:to>
      <xdr:col>26</xdr:col>
      <xdr:colOff>101600</xdr:colOff>
      <xdr:row>35</xdr:row>
      <xdr:rowOff>38778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4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48956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1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301632</xdr:rowOff>
    </xdr:from>
    <xdr:to>
      <xdr:col>22</xdr:col>
      <xdr:colOff>165100</xdr:colOff>
      <xdr:row>35</xdr:row>
      <xdr:rowOff>60332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6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70509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3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300065</xdr:rowOff>
    </xdr:from>
    <xdr:to>
      <xdr:col>19</xdr:col>
      <xdr:colOff>38100</xdr:colOff>
      <xdr:row>35</xdr:row>
      <xdr:rowOff>58765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67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68942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3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7424</xdr:rowOff>
    </xdr:from>
    <xdr:to>
      <xdr:col>15</xdr:col>
      <xdr:colOff>101600</xdr:colOff>
      <xdr:row>35</xdr:row>
      <xdr:rowOff>109024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1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93801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0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15,795
15,750
608.82
11,176,114
10,877,644
258,487
6,638,940
9,172,450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137743</xdr:rowOff>
    </xdr:from>
    <xdr:to>
      <xdr:col>24</xdr:col>
      <xdr:colOff>63500</xdr:colOff>
      <xdr:row>32</xdr:row>
      <xdr:rowOff>146972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624143"/>
          <a:ext cx="8382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146972</xdr:rowOff>
    </xdr:from>
    <xdr:to>
      <xdr:col>19</xdr:col>
      <xdr:colOff>177800</xdr:colOff>
      <xdr:row>33</xdr:row>
      <xdr:rowOff>149158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633372"/>
          <a:ext cx="889000" cy="17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149158</xdr:rowOff>
    </xdr:from>
    <xdr:to>
      <xdr:col>15</xdr:col>
      <xdr:colOff>50800</xdr:colOff>
      <xdr:row>34</xdr:row>
      <xdr:rowOff>25014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807008"/>
          <a:ext cx="889000" cy="4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25014</xdr:rowOff>
    </xdr:from>
    <xdr:to>
      <xdr:col>10</xdr:col>
      <xdr:colOff>114300</xdr:colOff>
      <xdr:row>34</xdr:row>
      <xdr:rowOff>106696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854314"/>
          <a:ext cx="889000" cy="8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86943</xdr:rowOff>
    </xdr:from>
    <xdr:to>
      <xdr:col>24</xdr:col>
      <xdr:colOff>114300</xdr:colOff>
      <xdr:row>33</xdr:row>
      <xdr:rowOff>17093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5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109820</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42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96172</xdr:rowOff>
    </xdr:from>
    <xdr:to>
      <xdr:col>20</xdr:col>
      <xdr:colOff>38100</xdr:colOff>
      <xdr:row>33</xdr:row>
      <xdr:rowOff>26322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5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42849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35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98358</xdr:rowOff>
    </xdr:from>
    <xdr:to>
      <xdr:col>15</xdr:col>
      <xdr:colOff>101600</xdr:colOff>
      <xdr:row>34</xdr:row>
      <xdr:rowOff>28508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7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45035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5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145664</xdr:rowOff>
    </xdr:from>
    <xdr:to>
      <xdr:col>10</xdr:col>
      <xdr:colOff>165100</xdr:colOff>
      <xdr:row>34</xdr:row>
      <xdr:rowOff>75814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0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92341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57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55896</xdr:rowOff>
    </xdr:from>
    <xdr:to>
      <xdr:col>6</xdr:col>
      <xdr:colOff>38100</xdr:colOff>
      <xdr:row>34</xdr:row>
      <xdr:rowOff>157496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2573</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66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164051</xdr:rowOff>
    </xdr:from>
    <xdr:to>
      <xdr:col>24</xdr:col>
      <xdr:colOff>63500</xdr:colOff>
      <xdr:row>55</xdr:row>
      <xdr:rowOff>47770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422351"/>
          <a:ext cx="8382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47770</xdr:rowOff>
    </xdr:from>
    <xdr:to>
      <xdr:col>19</xdr:col>
      <xdr:colOff>177800</xdr:colOff>
      <xdr:row>55</xdr:row>
      <xdr:rowOff>93697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477520"/>
          <a:ext cx="889000" cy="4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93697</xdr:rowOff>
    </xdr:from>
    <xdr:to>
      <xdr:col>15</xdr:col>
      <xdr:colOff>50800</xdr:colOff>
      <xdr:row>56</xdr:row>
      <xdr:rowOff>23582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523447"/>
          <a:ext cx="889000" cy="10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115828</xdr:rowOff>
    </xdr:from>
    <xdr:to>
      <xdr:col>10</xdr:col>
      <xdr:colOff>114300</xdr:colOff>
      <xdr:row>56</xdr:row>
      <xdr:rowOff>23582</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545578"/>
          <a:ext cx="889000" cy="7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113251</xdr:rowOff>
    </xdr:from>
    <xdr:to>
      <xdr:col>24</xdr:col>
      <xdr:colOff>114300</xdr:colOff>
      <xdr:row>55</xdr:row>
      <xdr:rowOff>43401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136128</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22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168420</xdr:rowOff>
    </xdr:from>
    <xdr:to>
      <xdr:col>20</xdr:col>
      <xdr:colOff>38100</xdr:colOff>
      <xdr:row>55</xdr:row>
      <xdr:rowOff>98570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4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115097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2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42897</xdr:rowOff>
    </xdr:from>
    <xdr:to>
      <xdr:col>15</xdr:col>
      <xdr:colOff>101600</xdr:colOff>
      <xdr:row>55</xdr:row>
      <xdr:rowOff>144497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47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161024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24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144232</xdr:rowOff>
    </xdr:from>
    <xdr:to>
      <xdr:col>10</xdr:col>
      <xdr:colOff>165100</xdr:colOff>
      <xdr:row>56</xdr:row>
      <xdr:rowOff>74382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5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65509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66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65028</xdr:rowOff>
    </xdr:from>
    <xdr:to>
      <xdr:col>6</xdr:col>
      <xdr:colOff>38100</xdr:colOff>
      <xdr:row>55</xdr:row>
      <xdr:rowOff>166628</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4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11705</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2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149530</xdr:rowOff>
    </xdr:from>
    <xdr:to>
      <xdr:col>24</xdr:col>
      <xdr:colOff>63500</xdr:colOff>
      <xdr:row>75</xdr:row>
      <xdr:rowOff>26383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836830"/>
          <a:ext cx="838200" cy="4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26383</xdr:rowOff>
    </xdr:from>
    <xdr:to>
      <xdr:col>19</xdr:col>
      <xdr:colOff>177800</xdr:colOff>
      <xdr:row>75</xdr:row>
      <xdr:rowOff>89179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885133"/>
          <a:ext cx="889000" cy="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89179</xdr:rowOff>
    </xdr:from>
    <xdr:to>
      <xdr:col>15</xdr:col>
      <xdr:colOff>50800</xdr:colOff>
      <xdr:row>75</xdr:row>
      <xdr:rowOff>104747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947929"/>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1466</xdr:rowOff>
    </xdr:from>
    <xdr:to>
      <xdr:col>10</xdr:col>
      <xdr:colOff>114300</xdr:colOff>
      <xdr:row>75</xdr:row>
      <xdr:rowOff>104747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860216"/>
          <a:ext cx="889000" cy="10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38454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98730</xdr:rowOff>
    </xdr:from>
    <xdr:to>
      <xdr:col>24</xdr:col>
      <xdr:colOff>114300</xdr:colOff>
      <xdr:row>75</xdr:row>
      <xdr:rowOff>28880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7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121607</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6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147033</xdr:rowOff>
    </xdr:from>
    <xdr:to>
      <xdr:col>20</xdr:col>
      <xdr:colOff>38100</xdr:colOff>
      <xdr:row>75</xdr:row>
      <xdr:rowOff>77183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8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93710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6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38379</xdr:rowOff>
    </xdr:from>
    <xdr:to>
      <xdr:col>15</xdr:col>
      <xdr:colOff>101600</xdr:colOff>
      <xdr:row>75</xdr:row>
      <xdr:rowOff>139979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8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156506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6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53947</xdr:rowOff>
    </xdr:from>
    <xdr:to>
      <xdr:col>10</xdr:col>
      <xdr:colOff>165100</xdr:colOff>
      <xdr:row>75</xdr:row>
      <xdr:rowOff>155547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9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624</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68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122116</xdr:rowOff>
    </xdr:from>
    <xdr:to>
      <xdr:col>6</xdr:col>
      <xdr:colOff>38100</xdr:colOff>
      <xdr:row>75</xdr:row>
      <xdr:rowOff>52266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8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68793</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5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28263</xdr:rowOff>
    </xdr:from>
    <xdr:to>
      <xdr:col>24</xdr:col>
      <xdr:colOff>63500</xdr:colOff>
      <xdr:row>96</xdr:row>
      <xdr:rowOff>112354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316013"/>
          <a:ext cx="838200" cy="25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112354</xdr:rowOff>
    </xdr:from>
    <xdr:to>
      <xdr:col>19</xdr:col>
      <xdr:colOff>177800</xdr:colOff>
      <xdr:row>96</xdr:row>
      <xdr:rowOff>143934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71554"/>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143934</xdr:rowOff>
    </xdr:from>
    <xdr:to>
      <xdr:col>15</xdr:col>
      <xdr:colOff>50800</xdr:colOff>
      <xdr:row>97</xdr:row>
      <xdr:rowOff>7330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03134"/>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168841</xdr:rowOff>
    </xdr:from>
    <xdr:to>
      <xdr:col>10</xdr:col>
      <xdr:colOff>114300</xdr:colOff>
      <xdr:row>97</xdr:row>
      <xdr:rowOff>7330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628041"/>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148913</xdr:rowOff>
    </xdr:from>
    <xdr:to>
      <xdr:col>24</xdr:col>
      <xdr:colOff>114300</xdr:colOff>
      <xdr:row>95</xdr:row>
      <xdr:rowOff>79063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26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340</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1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61554</xdr:rowOff>
    </xdr:from>
    <xdr:to>
      <xdr:col>20</xdr:col>
      <xdr:colOff>38100</xdr:colOff>
      <xdr:row>96</xdr:row>
      <xdr:rowOff>163154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29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93134</xdr:rowOff>
    </xdr:from>
    <xdr:to>
      <xdr:col>15</xdr:col>
      <xdr:colOff>101600</xdr:colOff>
      <xdr:row>97</xdr:row>
      <xdr:rowOff>23284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5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39811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32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127980</xdr:rowOff>
    </xdr:from>
    <xdr:to>
      <xdr:col>10</xdr:col>
      <xdr:colOff>165100</xdr:colOff>
      <xdr:row>97</xdr:row>
      <xdr:rowOff>58130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74657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36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118041</xdr:rowOff>
    </xdr:from>
    <xdr:to>
      <xdr:col>6</xdr:col>
      <xdr:colOff>38100</xdr:colOff>
      <xdr:row>97</xdr:row>
      <xdr:rowOff>48191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64718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3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59118</xdr:rowOff>
    </xdr:from>
    <xdr:to>
      <xdr:col>55</xdr:col>
      <xdr:colOff>0</xdr:colOff>
      <xdr:row>36</xdr:row>
      <xdr:rowOff>9576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716968"/>
          <a:ext cx="838200" cy="4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59118</xdr:rowOff>
    </xdr:from>
    <xdr:to>
      <xdr:col>50</xdr:col>
      <xdr:colOff>114300</xdr:colOff>
      <xdr:row>36</xdr:row>
      <xdr:rowOff>62497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716968"/>
          <a:ext cx="889000" cy="5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34187</xdr:rowOff>
    </xdr:from>
    <xdr:to>
      <xdr:col>45</xdr:col>
      <xdr:colOff>177800</xdr:colOff>
      <xdr:row>36</xdr:row>
      <xdr:rowOff>62497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06387"/>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34187</xdr:rowOff>
    </xdr:from>
    <xdr:to>
      <xdr:col>41</xdr:col>
      <xdr:colOff>50800</xdr:colOff>
      <xdr:row>36</xdr:row>
      <xdr:rowOff>54176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06387"/>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130226</xdr:rowOff>
    </xdr:from>
    <xdr:to>
      <xdr:col>55</xdr:col>
      <xdr:colOff>50800</xdr:colOff>
      <xdr:row>36</xdr:row>
      <xdr:rowOff>60376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153103</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8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8318</xdr:rowOff>
    </xdr:from>
    <xdr:to>
      <xdr:col>50</xdr:col>
      <xdr:colOff>165100</xdr:colOff>
      <xdr:row>33</xdr:row>
      <xdr:rowOff>109918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66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126445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11697</xdr:rowOff>
    </xdr:from>
    <xdr:to>
      <xdr:col>46</xdr:col>
      <xdr:colOff>38100</xdr:colOff>
      <xdr:row>36</xdr:row>
      <xdr:rowOff>113297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129824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5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154837</xdr:rowOff>
    </xdr:from>
    <xdr:to>
      <xdr:col>41</xdr:col>
      <xdr:colOff>101600</xdr:colOff>
      <xdr:row>36</xdr:row>
      <xdr:rowOff>84987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5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101514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3376</xdr:rowOff>
    </xdr:from>
    <xdr:to>
      <xdr:col>36</xdr:col>
      <xdr:colOff>165100</xdr:colOff>
      <xdr:row>36</xdr:row>
      <xdr:rowOff>104976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121503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135932</xdr:rowOff>
    </xdr:from>
    <xdr:to>
      <xdr:col>55</xdr:col>
      <xdr:colOff>0</xdr:colOff>
      <xdr:row>58</xdr:row>
      <xdr:rowOff>2113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08582"/>
          <a:ext cx="838200" cy="3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25008</xdr:rowOff>
    </xdr:from>
    <xdr:to>
      <xdr:col>50</xdr:col>
      <xdr:colOff>114300</xdr:colOff>
      <xdr:row>57</xdr:row>
      <xdr:rowOff>135932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97658"/>
          <a:ext cx="889000" cy="11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25008</xdr:rowOff>
    </xdr:from>
    <xdr:to>
      <xdr:col>45</xdr:col>
      <xdr:colOff>177800</xdr:colOff>
      <xdr:row>57</xdr:row>
      <xdr:rowOff>38064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97658"/>
          <a:ext cx="8890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38064</xdr:rowOff>
    </xdr:from>
    <xdr:to>
      <xdr:col>41</xdr:col>
      <xdr:colOff>50800</xdr:colOff>
      <xdr:row>57</xdr:row>
      <xdr:rowOff>52157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10714"/>
          <a:ext cx="8890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122763</xdr:rowOff>
    </xdr:from>
    <xdr:to>
      <xdr:col>55</xdr:col>
      <xdr:colOff>50800</xdr:colOff>
      <xdr:row>58</xdr:row>
      <xdr:rowOff>52913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101190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85132</xdr:rowOff>
    </xdr:from>
    <xdr:to>
      <xdr:col>50</xdr:col>
      <xdr:colOff>165100</xdr:colOff>
      <xdr:row>58</xdr:row>
      <xdr:rowOff>15282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6409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5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145658</xdr:rowOff>
    </xdr:from>
    <xdr:to>
      <xdr:col>46</xdr:col>
      <xdr:colOff>38100</xdr:colOff>
      <xdr:row>57</xdr:row>
      <xdr:rowOff>75808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92335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2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158714</xdr:rowOff>
    </xdr:from>
    <xdr:to>
      <xdr:col>41</xdr:col>
      <xdr:colOff>101600</xdr:colOff>
      <xdr:row>57</xdr:row>
      <xdr:rowOff>88864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5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3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1357</xdr:rowOff>
    </xdr:from>
    <xdr:to>
      <xdr:col>36</xdr:col>
      <xdr:colOff>165100</xdr:colOff>
      <xdr:row>57</xdr:row>
      <xdr:rowOff>102957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119484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4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152364</xdr:rowOff>
    </xdr:from>
    <xdr:to>
      <xdr:col>55</xdr:col>
      <xdr:colOff>0</xdr:colOff>
      <xdr:row>78</xdr:row>
      <xdr:rowOff>82815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54014"/>
          <a:ext cx="838200" cy="1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106685</xdr:rowOff>
    </xdr:from>
    <xdr:to>
      <xdr:col>50</xdr:col>
      <xdr:colOff>114300</xdr:colOff>
      <xdr:row>77</xdr:row>
      <xdr:rowOff>152364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08335"/>
          <a:ext cx="889000" cy="4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77293</xdr:rowOff>
    </xdr:from>
    <xdr:to>
      <xdr:col>45</xdr:col>
      <xdr:colOff>177800</xdr:colOff>
      <xdr:row>77</xdr:row>
      <xdr:rowOff>106685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7894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77293</xdr:rowOff>
    </xdr:from>
    <xdr:to>
      <xdr:col>41</xdr:col>
      <xdr:colOff>50800</xdr:colOff>
      <xdr:row>77</xdr:row>
      <xdr:rowOff>171069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78943"/>
          <a:ext cx="889000" cy="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32015</xdr:rowOff>
    </xdr:from>
    <xdr:to>
      <xdr:col>55</xdr:col>
      <xdr:colOff>50800</xdr:colOff>
      <xdr:row>78</xdr:row>
      <xdr:rowOff>133615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101564</xdr:rowOff>
    </xdr:from>
    <xdr:to>
      <xdr:col>50</xdr:col>
      <xdr:colOff>165100</xdr:colOff>
      <xdr:row>78</xdr:row>
      <xdr:rowOff>31714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48241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55885</xdr:rowOff>
    </xdr:from>
    <xdr:to>
      <xdr:col>46</xdr:col>
      <xdr:colOff>38100</xdr:colOff>
      <xdr:row>77</xdr:row>
      <xdr:rowOff>157485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2562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26493</xdr:rowOff>
    </xdr:from>
    <xdr:to>
      <xdr:col>41</xdr:col>
      <xdr:colOff>101600</xdr:colOff>
      <xdr:row>77</xdr:row>
      <xdr:rowOff>128093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144620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120269</xdr:rowOff>
    </xdr:from>
    <xdr:to>
      <xdr:col>36</xdr:col>
      <xdr:colOff>165100</xdr:colOff>
      <xdr:row>78</xdr:row>
      <xdr:rowOff>50419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66946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126222</xdr:rowOff>
    </xdr:from>
    <xdr:to>
      <xdr:col>55</xdr:col>
      <xdr:colOff>0</xdr:colOff>
      <xdr:row>98</xdr:row>
      <xdr:rowOff>10967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56872"/>
          <a:ext cx="838200" cy="5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95557</xdr:rowOff>
    </xdr:from>
    <xdr:to>
      <xdr:col>50</xdr:col>
      <xdr:colOff>114300</xdr:colOff>
      <xdr:row>98</xdr:row>
      <xdr:rowOff>10967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26207"/>
          <a:ext cx="889000" cy="8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95557</xdr:rowOff>
    </xdr:from>
    <xdr:to>
      <xdr:col>45</xdr:col>
      <xdr:colOff>177800</xdr:colOff>
      <xdr:row>97</xdr:row>
      <xdr:rowOff>156282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26207"/>
          <a:ext cx="889000" cy="6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86789</xdr:rowOff>
    </xdr:from>
    <xdr:to>
      <xdr:col>41</xdr:col>
      <xdr:colOff>50800</xdr:colOff>
      <xdr:row>97</xdr:row>
      <xdr:rowOff>156282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17439"/>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75422</xdr:rowOff>
    </xdr:from>
    <xdr:to>
      <xdr:col>55</xdr:col>
      <xdr:colOff>50800</xdr:colOff>
      <xdr:row>98</xdr:row>
      <xdr:rowOff>5572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0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53849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8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131617</xdr:rowOff>
    </xdr:from>
    <xdr:to>
      <xdr:col>50</xdr:col>
      <xdr:colOff>165100</xdr:colOff>
      <xdr:row>98</xdr:row>
      <xdr:rowOff>61767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52894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44757</xdr:rowOff>
    </xdr:from>
    <xdr:to>
      <xdr:col>46</xdr:col>
      <xdr:colOff>38100</xdr:colOff>
      <xdr:row>97</xdr:row>
      <xdr:rowOff>146357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162884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5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105482</xdr:rowOff>
    </xdr:from>
    <xdr:to>
      <xdr:col>41</xdr:col>
      <xdr:colOff>101600</xdr:colOff>
      <xdr:row>98</xdr:row>
      <xdr:rowOff>35632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26759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35989</xdr:rowOff>
    </xdr:from>
    <xdr:to>
      <xdr:col>36</xdr:col>
      <xdr:colOff>165100</xdr:colOff>
      <xdr:row>97</xdr:row>
      <xdr:rowOff>137589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154116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4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43738</xdr:rowOff>
    </xdr:from>
    <xdr:to>
      <xdr:col>85</xdr:col>
      <xdr:colOff>127000</xdr:colOff>
      <xdr:row>39</xdr:row>
      <xdr:rowOff>43901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0288"/>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20321</xdr:rowOff>
    </xdr:from>
    <xdr:to>
      <xdr:col>81</xdr:col>
      <xdr:colOff>50800</xdr:colOff>
      <xdr:row>39</xdr:row>
      <xdr:rowOff>43738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06871"/>
          <a:ext cx="889000" cy="2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132331</xdr:rowOff>
    </xdr:from>
    <xdr:to>
      <xdr:col>76</xdr:col>
      <xdr:colOff>114300</xdr:colOff>
      <xdr:row>39</xdr:row>
      <xdr:rowOff>20321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47431"/>
          <a:ext cx="889000" cy="5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63254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4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132331</xdr:rowOff>
    </xdr:from>
    <xdr:to>
      <xdr:col>71</xdr:col>
      <xdr:colOff>177800</xdr:colOff>
      <xdr:row>39</xdr:row>
      <xdr:rowOff>20584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47431"/>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164551</xdr:rowOff>
    </xdr:from>
    <xdr:to>
      <xdr:col>85</xdr:col>
      <xdr:colOff>177800</xdr:colOff>
      <xdr:row>39</xdr:row>
      <xdr:rowOff>94701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130199</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164388</xdr:rowOff>
    </xdr:from>
    <xdr:to>
      <xdr:col>81</xdr:col>
      <xdr:colOff>101600</xdr:colOff>
      <xdr:row>39</xdr:row>
      <xdr:rowOff>94538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85665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2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140971</xdr:rowOff>
    </xdr:from>
    <xdr:to>
      <xdr:col>76</xdr:col>
      <xdr:colOff>165100</xdr:colOff>
      <xdr:row>39</xdr:row>
      <xdr:rowOff>71121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87648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4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81531</xdr:rowOff>
    </xdr:from>
    <xdr:to>
      <xdr:col>72</xdr:col>
      <xdr:colOff>38100</xdr:colOff>
      <xdr:row>39</xdr:row>
      <xdr:rowOff>11681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9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28208</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37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141234</xdr:rowOff>
    </xdr:from>
    <xdr:to>
      <xdr:col>67</xdr:col>
      <xdr:colOff>101600</xdr:colOff>
      <xdr:row>39</xdr:row>
      <xdr:rowOff>71384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87911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4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38512</xdr:rowOff>
    </xdr:from>
    <xdr:to>
      <xdr:col>85</xdr:col>
      <xdr:colOff>127000</xdr:colOff>
      <xdr:row>77</xdr:row>
      <xdr:rowOff>59237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40162"/>
          <a:ext cx="838200" cy="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59237</xdr:rowOff>
    </xdr:from>
    <xdr:to>
      <xdr:col>81</xdr:col>
      <xdr:colOff>50800</xdr:colOff>
      <xdr:row>77</xdr:row>
      <xdr:rowOff>73013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60887"/>
          <a:ext cx="889000" cy="1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58519</xdr:rowOff>
    </xdr:from>
    <xdr:to>
      <xdr:col>76</xdr:col>
      <xdr:colOff>114300</xdr:colOff>
      <xdr:row>77</xdr:row>
      <xdr:rowOff>73013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260169"/>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58519</xdr:rowOff>
    </xdr:from>
    <xdr:to>
      <xdr:col>71</xdr:col>
      <xdr:colOff>177800</xdr:colOff>
      <xdr:row>77</xdr:row>
      <xdr:rowOff>63311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60169"/>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159162</xdr:rowOff>
    </xdr:from>
    <xdr:to>
      <xdr:col>85</xdr:col>
      <xdr:colOff>177800</xdr:colOff>
      <xdr:row>77</xdr:row>
      <xdr:rowOff>89312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10589</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8437</xdr:rowOff>
    </xdr:from>
    <xdr:to>
      <xdr:col>81</xdr:col>
      <xdr:colOff>101600</xdr:colOff>
      <xdr:row>77</xdr:row>
      <xdr:rowOff>110037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1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126564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9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22213</xdr:rowOff>
    </xdr:from>
    <xdr:to>
      <xdr:col>76</xdr:col>
      <xdr:colOff>165100</xdr:colOff>
      <xdr:row>77</xdr:row>
      <xdr:rowOff>123813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114940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7719</xdr:rowOff>
    </xdr:from>
    <xdr:to>
      <xdr:col>72</xdr:col>
      <xdr:colOff>38100</xdr:colOff>
      <xdr:row>77</xdr:row>
      <xdr:rowOff>109319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125846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8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12511</xdr:rowOff>
    </xdr:from>
    <xdr:to>
      <xdr:col>67</xdr:col>
      <xdr:colOff>101600</xdr:colOff>
      <xdr:row>77</xdr:row>
      <xdr:rowOff>114111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130638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9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138757</xdr:rowOff>
    </xdr:from>
    <xdr:to>
      <xdr:col>85</xdr:col>
      <xdr:colOff>127000</xdr:colOff>
      <xdr:row>96</xdr:row>
      <xdr:rowOff>9984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426507"/>
          <a:ext cx="838200" cy="4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138757</xdr:rowOff>
    </xdr:from>
    <xdr:to>
      <xdr:col>81</xdr:col>
      <xdr:colOff>50800</xdr:colOff>
      <xdr:row>98</xdr:row>
      <xdr:rowOff>43661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426507"/>
          <a:ext cx="889000" cy="41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17354</xdr:rowOff>
    </xdr:from>
    <xdr:to>
      <xdr:col>76</xdr:col>
      <xdr:colOff>114300</xdr:colOff>
      <xdr:row>98</xdr:row>
      <xdr:rowOff>43661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19454"/>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170935</xdr:rowOff>
    </xdr:from>
    <xdr:to>
      <xdr:col>71</xdr:col>
      <xdr:colOff>177800</xdr:colOff>
      <xdr:row>98</xdr:row>
      <xdr:rowOff>17354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01585"/>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130634</xdr:rowOff>
    </xdr:from>
    <xdr:to>
      <xdr:col>85</xdr:col>
      <xdr:colOff>177800</xdr:colOff>
      <xdr:row>96</xdr:row>
      <xdr:rowOff>60784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41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153511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26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87957</xdr:rowOff>
    </xdr:from>
    <xdr:to>
      <xdr:col>81</xdr:col>
      <xdr:colOff>101600</xdr:colOff>
      <xdr:row>96</xdr:row>
      <xdr:rowOff>18107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3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34634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1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164311</xdr:rowOff>
    </xdr:from>
    <xdr:to>
      <xdr:col>76</xdr:col>
      <xdr:colOff>165100</xdr:colOff>
      <xdr:row>98</xdr:row>
      <xdr:rowOff>94461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85588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138004</xdr:rowOff>
    </xdr:from>
    <xdr:to>
      <xdr:col>72</xdr:col>
      <xdr:colOff>38100</xdr:colOff>
      <xdr:row>98</xdr:row>
      <xdr:rowOff>68154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59281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6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120135</xdr:rowOff>
    </xdr:from>
    <xdr:to>
      <xdr:col>67</xdr:col>
      <xdr:colOff>101600</xdr:colOff>
      <xdr:row>98</xdr:row>
      <xdr:rowOff>50285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5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41412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4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79990</xdr:rowOff>
    </xdr:from>
    <xdr:to>
      <xdr:col>116</xdr:col>
      <xdr:colOff>63500</xdr:colOff>
      <xdr:row>34</xdr:row>
      <xdr:rowOff>139974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737840"/>
          <a:ext cx="838200" cy="23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65224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08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139974</xdr:rowOff>
    </xdr:from>
    <xdr:to>
      <xdr:col>111</xdr:col>
      <xdr:colOff>177800</xdr:colOff>
      <xdr:row>35</xdr:row>
      <xdr:rowOff>117389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5969274"/>
          <a:ext cx="889000" cy="14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20418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53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132567</xdr:rowOff>
    </xdr:from>
    <xdr:to>
      <xdr:col>107</xdr:col>
      <xdr:colOff>50800</xdr:colOff>
      <xdr:row>35</xdr:row>
      <xdr:rowOff>117389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5961867"/>
          <a:ext cx="889000" cy="15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85341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94437</xdr:rowOff>
    </xdr:from>
    <xdr:to>
      <xdr:col>102</xdr:col>
      <xdr:colOff>114300</xdr:colOff>
      <xdr:row>34</xdr:row>
      <xdr:rowOff>132567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5752287"/>
          <a:ext cx="889000" cy="20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72813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25630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5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29190</xdr:rowOff>
    </xdr:from>
    <xdr:to>
      <xdr:col>116</xdr:col>
      <xdr:colOff>114300</xdr:colOff>
      <xdr:row>33</xdr:row>
      <xdr:rowOff>130790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6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52067</xdr:rowOff>
    </xdr:from>
    <xdr:ext cx="534377"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5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89174</xdr:rowOff>
    </xdr:from>
    <xdr:to>
      <xdr:col>112</xdr:col>
      <xdr:colOff>38100</xdr:colOff>
      <xdr:row>35</xdr:row>
      <xdr:rowOff>19324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59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35851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569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66589</xdr:rowOff>
    </xdr:from>
    <xdr:to>
      <xdr:col>107</xdr:col>
      <xdr:colOff>101600</xdr:colOff>
      <xdr:row>35</xdr:row>
      <xdr:rowOff>168189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0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13266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58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81767</xdr:rowOff>
    </xdr:from>
    <xdr:to>
      <xdr:col>102</xdr:col>
      <xdr:colOff>165100</xdr:colOff>
      <xdr:row>35</xdr:row>
      <xdr:rowOff>11917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59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28444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568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43637</xdr:rowOff>
    </xdr:from>
    <xdr:to>
      <xdr:col>98</xdr:col>
      <xdr:colOff>38100</xdr:colOff>
      <xdr:row>33</xdr:row>
      <xdr:rowOff>145237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57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161764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54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88853</xdr:rowOff>
    </xdr:from>
    <xdr:to>
      <xdr:col>116</xdr:col>
      <xdr:colOff>63500</xdr:colOff>
      <xdr:row>59</xdr:row>
      <xdr:rowOff>88853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044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88505</xdr:rowOff>
    </xdr:from>
    <xdr:to>
      <xdr:col>111</xdr:col>
      <xdr:colOff>177800</xdr:colOff>
      <xdr:row>59</xdr:row>
      <xdr:rowOff>88853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04055"/>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87329</xdr:rowOff>
    </xdr:from>
    <xdr:to>
      <xdr:col>107</xdr:col>
      <xdr:colOff>50800</xdr:colOff>
      <xdr:row>59</xdr:row>
      <xdr:rowOff>88505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02879"/>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86491</xdr:rowOff>
    </xdr:from>
    <xdr:to>
      <xdr:col>102</xdr:col>
      <xdr:colOff>114300</xdr:colOff>
      <xdr:row>59</xdr:row>
      <xdr:rowOff>87329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0204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38053</xdr:rowOff>
    </xdr:from>
    <xdr:to>
      <xdr:col>116</xdr:col>
      <xdr:colOff>114300</xdr:colOff>
      <xdr:row>59</xdr:row>
      <xdr:rowOff>139653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38053</xdr:rowOff>
    </xdr:from>
    <xdr:to>
      <xdr:col>112</xdr:col>
      <xdr:colOff>38100</xdr:colOff>
      <xdr:row>59</xdr:row>
      <xdr:rowOff>139653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130780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46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37705</xdr:rowOff>
    </xdr:from>
    <xdr:to>
      <xdr:col>107</xdr:col>
      <xdr:colOff>101600</xdr:colOff>
      <xdr:row>59</xdr:row>
      <xdr:rowOff>139305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130432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45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36529</xdr:rowOff>
    </xdr:from>
    <xdr:to>
      <xdr:col>102</xdr:col>
      <xdr:colOff>165100</xdr:colOff>
      <xdr:row>59</xdr:row>
      <xdr:rowOff>138129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129256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24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35691</xdr:rowOff>
    </xdr:from>
    <xdr:to>
      <xdr:col>98</xdr:col>
      <xdr:colOff>38100</xdr:colOff>
      <xdr:row>59</xdr:row>
      <xdr:rowOff>137291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128418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2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111370</xdr:rowOff>
    </xdr:from>
    <xdr:to>
      <xdr:col>116</xdr:col>
      <xdr:colOff>63500</xdr:colOff>
      <xdr:row>76</xdr:row>
      <xdr:rowOff>149693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41570"/>
          <a:ext cx="8382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118539</xdr:rowOff>
    </xdr:from>
    <xdr:to>
      <xdr:col>111</xdr:col>
      <xdr:colOff>177800</xdr:colOff>
      <xdr:row>76</xdr:row>
      <xdr:rowOff>149693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48739"/>
          <a:ext cx="8890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118539</xdr:rowOff>
    </xdr:from>
    <xdr:to>
      <xdr:col>107</xdr:col>
      <xdr:colOff>50800</xdr:colOff>
      <xdr:row>77</xdr:row>
      <xdr:rowOff>15244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48739"/>
          <a:ext cx="8890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3062</xdr:rowOff>
    </xdr:from>
    <xdr:to>
      <xdr:col>102</xdr:col>
      <xdr:colOff>114300</xdr:colOff>
      <xdr:row>77</xdr:row>
      <xdr:rowOff>15244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04712"/>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60570</xdr:rowOff>
    </xdr:from>
    <xdr:to>
      <xdr:col>116</xdr:col>
      <xdr:colOff>114300</xdr:colOff>
      <xdr:row>76</xdr:row>
      <xdr:rowOff>162170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38997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6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98893</xdr:rowOff>
    </xdr:from>
    <xdr:to>
      <xdr:col>112</xdr:col>
      <xdr:colOff>38100</xdr:colOff>
      <xdr:row>77</xdr:row>
      <xdr:rowOff>29043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20170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67739</xdr:rowOff>
    </xdr:from>
    <xdr:to>
      <xdr:col>107</xdr:col>
      <xdr:colOff>101600</xdr:colOff>
      <xdr:row>76</xdr:row>
      <xdr:rowOff>169339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160466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135894</xdr:rowOff>
    </xdr:from>
    <xdr:to>
      <xdr:col>102</xdr:col>
      <xdr:colOff>165100</xdr:colOff>
      <xdr:row>77</xdr:row>
      <xdr:rowOff>66044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6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57171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5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123712</xdr:rowOff>
    </xdr:from>
    <xdr:to>
      <xdr:col>98</xdr:col>
      <xdr:colOff>38100</xdr:colOff>
      <xdr:row>77</xdr:row>
      <xdr:rowOff>53862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44989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688,676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75,537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円の減となっている。（前年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764,213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124,137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円となっており、類似団体、全国平均、県平均と比較して継続的にコストが高い状況となっている。これは、町立診療所が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「一般行政目的上運営している診療所」と位置付けられ、当該会計が普通会計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に含まれていることなどが主な要因である。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102,793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全国平均、県平均と比較して継続的にコストが高い状況となっている。これは、ふるさと納税の返礼品にかかる報償費や、新型コロナウイルス感染症にかかる経済対策としての委託料等の経費を要する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29,570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円となっており、類似団体、全国平均、県平均と比較して継続的にコストが高い状況となっている。これは、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小中学校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校にかかる維持管理のほか、健康センター、火葬場等の保健衛生施設、温泉等の保養・観光施設などの維持管理、道路および公共施設の除排雪にかかる経費を要することが主な要因である。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103,461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101,664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円の大幅減となっている。これは、新型コロナウイルス感染症に係る特別定額給付金の皆減が主な要因である。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51,686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、類似団体、全国平均、県平均と比較してコストが高い状況となっている。これは、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ふるさと納税を一旦基金に積立して運用していること、また、後年の普通建設事業費に備え公共施設等整備基金を、公債費に備え減債基金をそれぞれ積立したことが主な要因である。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岩手県雫石町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15,795
15,750
608.82
11,176,114
10,877,644
258,487
6,638,940
9,172,450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76607</xdr:rowOff>
    </xdr:from>
    <xdr:to>
      <xdr:col>24</xdr:col>
      <xdr:colOff>63500</xdr:colOff>
      <xdr:row>32</xdr:row>
      <xdr:rowOff>110439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563007"/>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22657</xdr:rowOff>
    </xdr:from>
    <xdr:to>
      <xdr:col>19</xdr:col>
      <xdr:colOff>177800</xdr:colOff>
      <xdr:row>32</xdr:row>
      <xdr:rowOff>76607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509057"/>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22657</xdr:rowOff>
    </xdr:from>
    <xdr:to>
      <xdr:col>15</xdr:col>
      <xdr:colOff>50800</xdr:colOff>
      <xdr:row>32</xdr:row>
      <xdr:rowOff>151587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09057"/>
          <a:ext cx="8890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151587</xdr:rowOff>
    </xdr:from>
    <xdr:to>
      <xdr:col>10</xdr:col>
      <xdr:colOff>114300</xdr:colOff>
      <xdr:row>33</xdr:row>
      <xdr:rowOff>50089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37987"/>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64126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59639</xdr:rowOff>
    </xdr:from>
    <xdr:to>
      <xdr:col>24</xdr:col>
      <xdr:colOff>114300</xdr:colOff>
      <xdr:row>32</xdr:row>
      <xdr:rowOff>161239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82516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25807</xdr:rowOff>
    </xdr:from>
    <xdr:to>
      <xdr:col>20</xdr:col>
      <xdr:colOff>38100</xdr:colOff>
      <xdr:row>32</xdr:row>
      <xdr:rowOff>127407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143934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8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143307</xdr:rowOff>
    </xdr:from>
    <xdr:to>
      <xdr:col>15</xdr:col>
      <xdr:colOff>101600</xdr:colOff>
      <xdr:row>32</xdr:row>
      <xdr:rowOff>73457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89984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3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100787</xdr:rowOff>
    </xdr:from>
    <xdr:to>
      <xdr:col>10</xdr:col>
      <xdr:colOff>165100</xdr:colOff>
      <xdr:row>33</xdr:row>
      <xdr:rowOff>30937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8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47464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6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170739</xdr:rowOff>
    </xdr:from>
    <xdr:to>
      <xdr:col>6</xdr:col>
      <xdr:colOff>38100</xdr:colOff>
      <xdr:row>33</xdr:row>
      <xdr:rowOff>100889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117416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93477</xdr:rowOff>
    </xdr:from>
    <xdr:to>
      <xdr:col>24</xdr:col>
      <xdr:colOff>63500</xdr:colOff>
      <xdr:row>55</xdr:row>
      <xdr:rowOff>72844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008877"/>
          <a:ext cx="838200" cy="49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93477</xdr:rowOff>
    </xdr:from>
    <xdr:to>
      <xdr:col>19</xdr:col>
      <xdr:colOff>177800</xdr:colOff>
      <xdr:row>56</xdr:row>
      <xdr:rowOff>137871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008877"/>
          <a:ext cx="889000" cy="7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122464</xdr:rowOff>
    </xdr:from>
    <xdr:to>
      <xdr:col>15</xdr:col>
      <xdr:colOff>50800</xdr:colOff>
      <xdr:row>56</xdr:row>
      <xdr:rowOff>137871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723664"/>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96134</xdr:rowOff>
    </xdr:from>
    <xdr:to>
      <xdr:col>10</xdr:col>
      <xdr:colOff>114300</xdr:colOff>
      <xdr:row>56</xdr:row>
      <xdr:rowOff>122464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697334"/>
          <a:ext cx="889000" cy="2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22044</xdr:rowOff>
    </xdr:from>
    <xdr:to>
      <xdr:col>24</xdr:col>
      <xdr:colOff>114300</xdr:colOff>
      <xdr:row>55</xdr:row>
      <xdr:rowOff>123644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4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44921</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0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42677</xdr:rowOff>
    </xdr:from>
    <xdr:to>
      <xdr:col>20</xdr:col>
      <xdr:colOff>38100</xdr:colOff>
      <xdr:row>52</xdr:row>
      <xdr:rowOff>144277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9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160804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73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87071</xdr:rowOff>
    </xdr:from>
    <xdr:to>
      <xdr:col>15</xdr:col>
      <xdr:colOff>101600</xdr:colOff>
      <xdr:row>57</xdr:row>
      <xdr:rowOff>17221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8348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7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71664</xdr:rowOff>
    </xdr:from>
    <xdr:to>
      <xdr:col>10</xdr:col>
      <xdr:colOff>165100</xdr:colOff>
      <xdr:row>57</xdr:row>
      <xdr:rowOff>1814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164391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76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45334</xdr:rowOff>
    </xdr:from>
    <xdr:to>
      <xdr:col>6</xdr:col>
      <xdr:colOff>38100</xdr:colOff>
      <xdr:row>56</xdr:row>
      <xdr:rowOff>146934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4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163461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4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124460</xdr:rowOff>
    </xdr:from>
    <xdr:to>
      <xdr:col>24</xdr:col>
      <xdr:colOff>63500</xdr:colOff>
      <xdr:row>77</xdr:row>
      <xdr:rowOff>110744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83210"/>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110744</xdr:rowOff>
    </xdr:from>
    <xdr:to>
      <xdr:col>19</xdr:col>
      <xdr:colOff>177800</xdr:colOff>
      <xdr:row>77</xdr:row>
      <xdr:rowOff>123175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2394"/>
          <a:ext cx="8890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123175</xdr:rowOff>
    </xdr:from>
    <xdr:to>
      <xdr:col>15</xdr:col>
      <xdr:colOff>50800</xdr:colOff>
      <xdr:row>78</xdr:row>
      <xdr:rowOff>16735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4825"/>
          <a:ext cx="889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16735</xdr:rowOff>
    </xdr:from>
    <xdr:to>
      <xdr:col>10</xdr:col>
      <xdr:colOff>114300</xdr:colOff>
      <xdr:row>78</xdr:row>
      <xdr:rowOff>54225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89835"/>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73660</xdr:rowOff>
    </xdr:from>
    <xdr:to>
      <xdr:col>24</xdr:col>
      <xdr:colOff>114300</xdr:colOff>
      <xdr:row>76</xdr:row>
      <xdr:rowOff>3811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324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8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59944</xdr:rowOff>
    </xdr:from>
    <xdr:to>
      <xdr:col>20</xdr:col>
      <xdr:colOff>38100</xdr:colOff>
      <xdr:row>77</xdr:row>
      <xdr:rowOff>161544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152671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72375</xdr:rowOff>
    </xdr:from>
    <xdr:to>
      <xdr:col>15</xdr:col>
      <xdr:colOff>101600</xdr:colOff>
      <xdr:row>78</xdr:row>
      <xdr:rowOff>2525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165102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137385</xdr:rowOff>
    </xdr:from>
    <xdr:to>
      <xdr:col>10</xdr:col>
      <xdr:colOff>165100</xdr:colOff>
      <xdr:row>78</xdr:row>
      <xdr:rowOff>67535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3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58662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3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3425</xdr:rowOff>
    </xdr:from>
    <xdr:to>
      <xdr:col>6</xdr:col>
      <xdr:colOff>38100</xdr:colOff>
      <xdr:row>78</xdr:row>
      <xdr:rowOff>105025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96152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6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100789</xdr:rowOff>
    </xdr:from>
    <xdr:to>
      <xdr:col>24</xdr:col>
      <xdr:colOff>63500</xdr:colOff>
      <xdr:row>97</xdr:row>
      <xdr:rowOff>113373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31439"/>
          <a:ext cx="8382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113373</xdr:rowOff>
    </xdr:from>
    <xdr:to>
      <xdr:col>19</xdr:col>
      <xdr:colOff>177800</xdr:colOff>
      <xdr:row>97</xdr:row>
      <xdr:rowOff>129961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44023"/>
          <a:ext cx="88900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121884</xdr:rowOff>
    </xdr:from>
    <xdr:to>
      <xdr:col>15</xdr:col>
      <xdr:colOff>50800</xdr:colOff>
      <xdr:row>97</xdr:row>
      <xdr:rowOff>129961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5253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121884</xdr:rowOff>
    </xdr:from>
    <xdr:to>
      <xdr:col>10</xdr:col>
      <xdr:colOff>114300</xdr:colOff>
      <xdr:row>97</xdr:row>
      <xdr:rowOff>129856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52534"/>
          <a:ext cx="889000" cy="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8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49989</xdr:rowOff>
    </xdr:from>
    <xdr:to>
      <xdr:col>24</xdr:col>
      <xdr:colOff>114300</xdr:colOff>
      <xdr:row>97</xdr:row>
      <xdr:rowOff>151589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72866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62573</xdr:rowOff>
    </xdr:from>
    <xdr:to>
      <xdr:col>20</xdr:col>
      <xdr:colOff>38100</xdr:colOff>
      <xdr:row>97</xdr:row>
      <xdr:rowOff>164173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9250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46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79161</xdr:rowOff>
    </xdr:from>
    <xdr:to>
      <xdr:col>15</xdr:col>
      <xdr:colOff>101600</xdr:colOff>
      <xdr:row>98</xdr:row>
      <xdr:rowOff>9311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25838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4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71084</xdr:rowOff>
    </xdr:from>
    <xdr:to>
      <xdr:col>10</xdr:col>
      <xdr:colOff>165100</xdr:colOff>
      <xdr:row>98</xdr:row>
      <xdr:rowOff>1234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17761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79056</xdr:rowOff>
    </xdr:from>
    <xdr:to>
      <xdr:col>6</xdr:col>
      <xdr:colOff>38100</xdr:colOff>
      <xdr:row>98</xdr:row>
      <xdr:rowOff>9206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87350</xdr:rowOff>
    </xdr:from>
    <xdr:to>
      <xdr:col>55</xdr:col>
      <xdr:colOff>0</xdr:colOff>
      <xdr:row>37</xdr:row>
      <xdr:rowOff>102895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31000"/>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96266</xdr:rowOff>
    </xdr:from>
    <xdr:to>
      <xdr:col>50</xdr:col>
      <xdr:colOff>114300</xdr:colOff>
      <xdr:row>37</xdr:row>
      <xdr:rowOff>102895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3991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94437</xdr:rowOff>
    </xdr:from>
    <xdr:to>
      <xdr:col>45</xdr:col>
      <xdr:colOff>177800</xdr:colOff>
      <xdr:row>37</xdr:row>
      <xdr:rowOff>96266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3808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65176</xdr:rowOff>
    </xdr:from>
    <xdr:to>
      <xdr:col>41</xdr:col>
      <xdr:colOff>50800</xdr:colOff>
      <xdr:row>37</xdr:row>
      <xdr:rowOff>94437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08826"/>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36550</xdr:rowOff>
    </xdr:from>
    <xdr:to>
      <xdr:col>55</xdr:col>
      <xdr:colOff>50800</xdr:colOff>
      <xdr:row>37</xdr:row>
      <xdr:rowOff>138150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59427</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31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52095</xdr:rowOff>
    </xdr:from>
    <xdr:to>
      <xdr:col>50</xdr:col>
      <xdr:colOff>165100</xdr:colOff>
      <xdr:row>37</xdr:row>
      <xdr:rowOff>153695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170222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17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45466</xdr:rowOff>
    </xdr:from>
    <xdr:to>
      <xdr:col>46</xdr:col>
      <xdr:colOff>38100</xdr:colOff>
      <xdr:row>37</xdr:row>
      <xdr:rowOff>147066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163593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6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43637</xdr:rowOff>
    </xdr:from>
    <xdr:to>
      <xdr:col>41</xdr:col>
      <xdr:colOff>101600</xdr:colOff>
      <xdr:row>37</xdr:row>
      <xdr:rowOff>145237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161764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14376</xdr:rowOff>
    </xdr:from>
    <xdr:to>
      <xdr:col>36</xdr:col>
      <xdr:colOff>165100</xdr:colOff>
      <xdr:row>37</xdr:row>
      <xdr:rowOff>115976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132503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1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86017</xdr:rowOff>
    </xdr:from>
    <xdr:to>
      <xdr:col>55</xdr:col>
      <xdr:colOff>0</xdr:colOff>
      <xdr:row>54</xdr:row>
      <xdr:rowOff>92799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344317"/>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61214</xdr:rowOff>
    </xdr:from>
    <xdr:to>
      <xdr:col>50</xdr:col>
      <xdr:colOff>114300</xdr:colOff>
      <xdr:row>54</xdr:row>
      <xdr:rowOff>86017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319514"/>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163570</xdr:rowOff>
    </xdr:from>
    <xdr:to>
      <xdr:col>45</xdr:col>
      <xdr:colOff>177800</xdr:colOff>
      <xdr:row>54</xdr:row>
      <xdr:rowOff>61214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250420"/>
          <a:ext cx="8890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163570</xdr:rowOff>
    </xdr:from>
    <xdr:to>
      <xdr:col>41</xdr:col>
      <xdr:colOff>50800</xdr:colOff>
      <xdr:row>54</xdr:row>
      <xdr:rowOff>22352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250420"/>
          <a:ext cx="889000" cy="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41999</xdr:rowOff>
    </xdr:from>
    <xdr:to>
      <xdr:col>55</xdr:col>
      <xdr:colOff>50800</xdr:colOff>
      <xdr:row>54</xdr:row>
      <xdr:rowOff>143599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30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64876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1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35217</xdr:rowOff>
    </xdr:from>
    <xdr:to>
      <xdr:col>50</xdr:col>
      <xdr:colOff>165100</xdr:colOff>
      <xdr:row>54</xdr:row>
      <xdr:rowOff>136817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153344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06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10414</xdr:rowOff>
    </xdr:from>
    <xdr:to>
      <xdr:col>46</xdr:col>
      <xdr:colOff>38100</xdr:colOff>
      <xdr:row>54</xdr:row>
      <xdr:rowOff>112014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2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128541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0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112770</xdr:rowOff>
    </xdr:from>
    <xdr:to>
      <xdr:col>41</xdr:col>
      <xdr:colOff>101600</xdr:colOff>
      <xdr:row>54</xdr:row>
      <xdr:rowOff>42920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1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59447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897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143002</xdr:rowOff>
    </xdr:from>
    <xdr:to>
      <xdr:col>36</xdr:col>
      <xdr:colOff>165100</xdr:colOff>
      <xdr:row>54</xdr:row>
      <xdr:rowOff>73152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2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89679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0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11894</xdr:rowOff>
    </xdr:from>
    <xdr:to>
      <xdr:col>55</xdr:col>
      <xdr:colOff>0</xdr:colOff>
      <xdr:row>76</xdr:row>
      <xdr:rowOff>13018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042094"/>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13018</xdr:rowOff>
    </xdr:from>
    <xdr:to>
      <xdr:col>50</xdr:col>
      <xdr:colOff>114300</xdr:colOff>
      <xdr:row>77</xdr:row>
      <xdr:rowOff>86189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043218"/>
          <a:ext cx="889000" cy="24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68072</xdr:rowOff>
    </xdr:from>
    <xdr:to>
      <xdr:col>45</xdr:col>
      <xdr:colOff>177800</xdr:colOff>
      <xdr:row>77</xdr:row>
      <xdr:rowOff>86189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69722"/>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150061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61861</xdr:rowOff>
    </xdr:from>
    <xdr:to>
      <xdr:col>41</xdr:col>
      <xdr:colOff>50800</xdr:colOff>
      <xdr:row>77</xdr:row>
      <xdr:rowOff>68072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263511"/>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132544</xdr:rowOff>
    </xdr:from>
    <xdr:to>
      <xdr:col>55</xdr:col>
      <xdr:colOff>50800</xdr:colOff>
      <xdr:row>76</xdr:row>
      <xdr:rowOff>62694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9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155421</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84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133668</xdr:rowOff>
    </xdr:from>
    <xdr:to>
      <xdr:col>50</xdr:col>
      <xdr:colOff>165100</xdr:colOff>
      <xdr:row>76</xdr:row>
      <xdr:rowOff>63818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99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80345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7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35389</xdr:rowOff>
    </xdr:from>
    <xdr:to>
      <xdr:col>46</xdr:col>
      <xdr:colOff>38100</xdr:colOff>
      <xdr:row>77</xdr:row>
      <xdr:rowOff>136989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153516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0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17272</xdr:rowOff>
    </xdr:from>
    <xdr:to>
      <xdr:col>41</xdr:col>
      <xdr:colOff>101600</xdr:colOff>
      <xdr:row>77</xdr:row>
      <xdr:rowOff>118872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135399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11061</xdr:rowOff>
    </xdr:from>
    <xdr:to>
      <xdr:col>36</xdr:col>
      <xdr:colOff>165100</xdr:colOff>
      <xdr:row>77</xdr:row>
      <xdr:rowOff>112661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129188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98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125994</xdr:rowOff>
    </xdr:from>
    <xdr:to>
      <xdr:col>55</xdr:col>
      <xdr:colOff>0</xdr:colOff>
      <xdr:row>97</xdr:row>
      <xdr:rowOff>37745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85194"/>
          <a:ext cx="838200" cy="8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37745</xdr:rowOff>
    </xdr:from>
    <xdr:to>
      <xdr:col>50</xdr:col>
      <xdr:colOff>114300</xdr:colOff>
      <xdr:row>97</xdr:row>
      <xdr:rowOff>37813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68395"/>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157421</xdr:rowOff>
    </xdr:from>
    <xdr:to>
      <xdr:col>45</xdr:col>
      <xdr:colOff>177800</xdr:colOff>
      <xdr:row>97</xdr:row>
      <xdr:rowOff>37813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16621"/>
          <a:ext cx="8890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157421</xdr:rowOff>
    </xdr:from>
    <xdr:to>
      <xdr:col>41</xdr:col>
      <xdr:colOff>50800</xdr:colOff>
      <xdr:row>96</xdr:row>
      <xdr:rowOff>168371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16621"/>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75194</xdr:rowOff>
    </xdr:from>
    <xdr:to>
      <xdr:col>55</xdr:col>
      <xdr:colOff>50800</xdr:colOff>
      <xdr:row>97</xdr:row>
      <xdr:rowOff>5344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98071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38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158395</xdr:rowOff>
    </xdr:from>
    <xdr:to>
      <xdr:col>50</xdr:col>
      <xdr:colOff>165100</xdr:colOff>
      <xdr:row>97</xdr:row>
      <xdr:rowOff>88545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79672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158463</xdr:rowOff>
    </xdr:from>
    <xdr:to>
      <xdr:col>46</xdr:col>
      <xdr:colOff>38100</xdr:colOff>
      <xdr:row>97</xdr:row>
      <xdr:rowOff>88613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105140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3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106621</xdr:rowOff>
    </xdr:from>
    <xdr:to>
      <xdr:col>41</xdr:col>
      <xdr:colOff>101600</xdr:colOff>
      <xdr:row>97</xdr:row>
      <xdr:rowOff>36771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6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53298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117571</xdr:rowOff>
    </xdr:from>
    <xdr:to>
      <xdr:col>36</xdr:col>
      <xdr:colOff>165100</xdr:colOff>
      <xdr:row>97</xdr:row>
      <xdr:rowOff>47721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64248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5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159931</xdr:rowOff>
    </xdr:from>
    <xdr:to>
      <xdr:col>85</xdr:col>
      <xdr:colOff>127000</xdr:colOff>
      <xdr:row>36</xdr:row>
      <xdr:rowOff>46069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5989231"/>
          <a:ext cx="838200" cy="22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159931</xdr:rowOff>
    </xdr:from>
    <xdr:to>
      <xdr:col>81</xdr:col>
      <xdr:colOff>50800</xdr:colOff>
      <xdr:row>35</xdr:row>
      <xdr:rowOff>2578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98923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2578</xdr:rowOff>
    </xdr:from>
    <xdr:to>
      <xdr:col>76</xdr:col>
      <xdr:colOff>114300</xdr:colOff>
      <xdr:row>36</xdr:row>
      <xdr:rowOff>76740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003328"/>
          <a:ext cx="889000" cy="24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76740</xdr:rowOff>
    </xdr:from>
    <xdr:to>
      <xdr:col>71</xdr:col>
      <xdr:colOff>177800</xdr:colOff>
      <xdr:row>37</xdr:row>
      <xdr:rowOff>4826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248940"/>
          <a:ext cx="889000" cy="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166719</xdr:rowOff>
    </xdr:from>
    <xdr:to>
      <xdr:col>85</xdr:col>
      <xdr:colOff>177800</xdr:colOff>
      <xdr:row>36</xdr:row>
      <xdr:rowOff>96869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1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18146</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0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109131</xdr:rowOff>
    </xdr:from>
    <xdr:to>
      <xdr:col>81</xdr:col>
      <xdr:colOff>101600</xdr:colOff>
      <xdr:row>35</xdr:row>
      <xdr:rowOff>39281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55808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7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123228</xdr:rowOff>
    </xdr:from>
    <xdr:to>
      <xdr:col>76</xdr:col>
      <xdr:colOff>165100</xdr:colOff>
      <xdr:row>35</xdr:row>
      <xdr:rowOff>53378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9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69905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72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25940</xdr:rowOff>
    </xdr:from>
    <xdr:to>
      <xdr:col>72</xdr:col>
      <xdr:colOff>38100</xdr:colOff>
      <xdr:row>36</xdr:row>
      <xdr:rowOff>127540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1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144067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97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125476</xdr:rowOff>
    </xdr:from>
    <xdr:to>
      <xdr:col>67</xdr:col>
      <xdr:colOff>101600</xdr:colOff>
      <xdr:row>37</xdr:row>
      <xdr:rowOff>55626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46753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3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144308</xdr:rowOff>
    </xdr:from>
    <xdr:to>
      <xdr:col>85</xdr:col>
      <xdr:colOff>127000</xdr:colOff>
      <xdr:row>57</xdr:row>
      <xdr:rowOff>25231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745508"/>
          <a:ext cx="838200" cy="5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26936</xdr:rowOff>
    </xdr:from>
    <xdr:to>
      <xdr:col>81</xdr:col>
      <xdr:colOff>50800</xdr:colOff>
      <xdr:row>56</xdr:row>
      <xdr:rowOff>144308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628136"/>
          <a:ext cx="889000" cy="1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26936</xdr:rowOff>
    </xdr:from>
    <xdr:to>
      <xdr:col>76</xdr:col>
      <xdr:colOff>114300</xdr:colOff>
      <xdr:row>56</xdr:row>
      <xdr:rowOff>97734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628136"/>
          <a:ext cx="889000" cy="7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39811</xdr:rowOff>
    </xdr:from>
    <xdr:to>
      <xdr:col>71</xdr:col>
      <xdr:colOff>177800</xdr:colOff>
      <xdr:row>56</xdr:row>
      <xdr:rowOff>97734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641011"/>
          <a:ext cx="889000" cy="5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145881</xdr:rowOff>
    </xdr:from>
    <xdr:to>
      <xdr:col>85</xdr:col>
      <xdr:colOff>177800</xdr:colOff>
      <xdr:row>57</xdr:row>
      <xdr:rowOff>76031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124308</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93508</xdr:rowOff>
    </xdr:from>
    <xdr:to>
      <xdr:col>81</xdr:col>
      <xdr:colOff>101600</xdr:colOff>
      <xdr:row>57</xdr:row>
      <xdr:rowOff>23658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6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40185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147586</xdr:rowOff>
    </xdr:from>
    <xdr:to>
      <xdr:col>76</xdr:col>
      <xdr:colOff>165100</xdr:colOff>
      <xdr:row>56</xdr:row>
      <xdr:rowOff>77736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5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94263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46934</xdr:rowOff>
    </xdr:from>
    <xdr:to>
      <xdr:col>72</xdr:col>
      <xdr:colOff>38100</xdr:colOff>
      <xdr:row>56</xdr:row>
      <xdr:rowOff>148534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6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2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160461</xdr:rowOff>
    </xdr:from>
    <xdr:to>
      <xdr:col>67</xdr:col>
      <xdr:colOff>101600</xdr:colOff>
      <xdr:row>56</xdr:row>
      <xdr:rowOff>90611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5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107138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6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43737</xdr:rowOff>
    </xdr:from>
    <xdr:to>
      <xdr:col>85</xdr:col>
      <xdr:colOff>127000</xdr:colOff>
      <xdr:row>79</xdr:row>
      <xdr:rowOff>43901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8287"/>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20321</xdr:rowOff>
    </xdr:from>
    <xdr:to>
      <xdr:col>81</xdr:col>
      <xdr:colOff>50800</xdr:colOff>
      <xdr:row>79</xdr:row>
      <xdr:rowOff>43737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64871"/>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132331</xdr:rowOff>
    </xdr:from>
    <xdr:to>
      <xdr:col>76</xdr:col>
      <xdr:colOff>114300</xdr:colOff>
      <xdr:row>79</xdr:row>
      <xdr:rowOff>20321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05431"/>
          <a:ext cx="889000" cy="5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63254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6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132331</xdr:rowOff>
    </xdr:from>
    <xdr:to>
      <xdr:col>71</xdr:col>
      <xdr:colOff>177800</xdr:colOff>
      <xdr:row>79</xdr:row>
      <xdr:rowOff>20585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05431"/>
          <a:ext cx="8890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62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164551</xdr:rowOff>
    </xdr:from>
    <xdr:to>
      <xdr:col>85</xdr:col>
      <xdr:colOff>177800</xdr:colOff>
      <xdr:row>79</xdr:row>
      <xdr:rowOff>94701</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378565"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50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164387</xdr:rowOff>
    </xdr:from>
    <xdr:to>
      <xdr:col>81</xdr:col>
      <xdr:colOff>101600</xdr:colOff>
      <xdr:row>79</xdr:row>
      <xdr:rowOff>94537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85664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3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140971</xdr:rowOff>
    </xdr:from>
    <xdr:to>
      <xdr:col>76</xdr:col>
      <xdr:colOff>165100</xdr:colOff>
      <xdr:row>79</xdr:row>
      <xdr:rowOff>71121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87648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81531</xdr:rowOff>
    </xdr:from>
    <xdr:to>
      <xdr:col>72</xdr:col>
      <xdr:colOff>38100</xdr:colOff>
      <xdr:row>79</xdr:row>
      <xdr:rowOff>11681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28208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22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141235</xdr:rowOff>
    </xdr:from>
    <xdr:to>
      <xdr:col>67</xdr:col>
      <xdr:colOff>101600</xdr:colOff>
      <xdr:row>79</xdr:row>
      <xdr:rowOff>71385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87912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38512</xdr:rowOff>
    </xdr:from>
    <xdr:to>
      <xdr:col>85</xdr:col>
      <xdr:colOff>127000</xdr:colOff>
      <xdr:row>97</xdr:row>
      <xdr:rowOff>59237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69162"/>
          <a:ext cx="838200" cy="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59237</xdr:rowOff>
    </xdr:from>
    <xdr:to>
      <xdr:col>81</xdr:col>
      <xdr:colOff>50800</xdr:colOff>
      <xdr:row>97</xdr:row>
      <xdr:rowOff>73013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689887"/>
          <a:ext cx="889000" cy="1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58519</xdr:rowOff>
    </xdr:from>
    <xdr:to>
      <xdr:col>76</xdr:col>
      <xdr:colOff>114300</xdr:colOff>
      <xdr:row>97</xdr:row>
      <xdr:rowOff>73013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89169"/>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58519</xdr:rowOff>
    </xdr:from>
    <xdr:to>
      <xdr:col>71</xdr:col>
      <xdr:colOff>177800</xdr:colOff>
      <xdr:row>97</xdr:row>
      <xdr:rowOff>63311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689169"/>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159162</xdr:rowOff>
    </xdr:from>
    <xdr:to>
      <xdr:col>85</xdr:col>
      <xdr:colOff>177800</xdr:colOff>
      <xdr:row>97</xdr:row>
      <xdr:rowOff>89312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10589</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46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8437</xdr:rowOff>
    </xdr:from>
    <xdr:to>
      <xdr:col>81</xdr:col>
      <xdr:colOff>101600</xdr:colOff>
      <xdr:row>97</xdr:row>
      <xdr:rowOff>110037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3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126564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4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22213</xdr:rowOff>
    </xdr:from>
    <xdr:to>
      <xdr:col>76</xdr:col>
      <xdr:colOff>165100</xdr:colOff>
      <xdr:row>97</xdr:row>
      <xdr:rowOff>123813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114940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4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7719</xdr:rowOff>
    </xdr:from>
    <xdr:to>
      <xdr:col>72</xdr:col>
      <xdr:colOff>38100</xdr:colOff>
      <xdr:row>97</xdr:row>
      <xdr:rowOff>109319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125846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1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12511</xdr:rowOff>
    </xdr:from>
    <xdr:to>
      <xdr:col>67</xdr:col>
      <xdr:colOff>101600</xdr:colOff>
      <xdr:row>97</xdr:row>
      <xdr:rowOff>114111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130638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1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127,123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107,987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円の大幅減となっている。これは、新型コロナウイルス感染症に係る特別定額給付金の皆減が主な要因である。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180,650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円となっており、目的別歳出では最も高く、前年度から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30,240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円の増となっている。これは、住民非課税世帯等臨時特別給付金および子育て世帯臨時特別給付金の増が主な要因である。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75,213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いずれも上回っている。これは、町立診療所が「一般行政目的上運営している診療所」と位置付けられ、当該会計が普通会計（衛生費）に区分されたことで、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年度から決算額が増加したことによるものである。また、新型コロナウイルスワクチン接種にかかる経費が発生したため例年よりも一人当たりの単価が増加している。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42,462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円と、継続的に類似団体平均、全国平均、県平均いずれも上回っている。これは、町の重点施策として、水田農業、畜産業、林業への各種事業・支援にかかる経費が大きいことが要因となっている。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77,998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18,198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円の増となり、類似団体平均、全国平均、県平均いずれも上回っている。これは、橋梁新設改良事業および維持管理事業、除雪事業の増が主な要因である。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岩手県雫石町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割合については、前年に引き続き、新型コロナウイルス感染症の蔓延の影響により既存の事業やイベントが中止となったことから、町単費で行うような事業の歳出が減少した一方、ふるさと納税による寄付額が堅調だったことから、財政調整基金への積立も増え、比率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また、実質単年度収支割合についても、前述のとおり財政調整基金への積立を行ったことから、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年連続で黒字となった。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岩手県雫石町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総計として、赤字額はいずれの会計も該当はない。</a:t>
          </a:r>
          <a:endParaRPr lang="ja-JP" altLang="ja-JP" sz="12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介護保険事業勘定特別会計、介護サービス事業勘定特別会計、雫石町立雫石診療所特別会計、簡易水道会計、下水道事業会計は、例年、一般会計から財源補てん的な繰出を受けていることから、赤字額の発生には至っていない。国民健康保険特別会計につい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年度から財源補てんとして県から借入を行っている。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各会計への繰出は、一般会計において中期的な財政見通しに含まれる経常的な支出となっており、各会計毎に独立採算の原則に立ち、経営状況を個別に判断の上、財源補てん的な繰出金の圧縮に努めなければなら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c r="B1" s="383" t="s">
        <v>82</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c r="B2" s="179" t="s">
        <v>83</v>
      </c>
      <c r="C2" s="179"/>
      <c r="D2" s="180"/>
    </row>
    <row r="3" spans="1:119" ht="18.75" customHeight="1" thickBot="1">
      <c r="A3" s="178"/>
      <c r="B3" s="384" t="s">
        <v>84</v>
      </c>
      <c r="C3" s="385"/>
      <c r="D3" s="385"/>
      <c r="E3" s="386"/>
      <c r="F3" s="386"/>
      <c r="G3" s="386"/>
      <c r="H3" s="386"/>
      <c r="I3" s="386"/>
      <c r="J3" s="386"/>
      <c r="K3" s="386"/>
      <c r="L3" s="386" t="s">
        <v>85</v>
      </c>
      <c r="M3" s="386"/>
      <c r="N3" s="386"/>
      <c r="O3" s="386"/>
      <c r="P3" s="386"/>
      <c r="Q3" s="386"/>
      <c r="R3" s="393"/>
      <c r="S3" s="393"/>
      <c r="T3" s="393"/>
      <c r="U3" s="393"/>
      <c r="V3" s="394"/>
      <c r="W3" s="368" t="s">
        <v>86</v>
      </c>
      <c r="X3" s="369"/>
      <c r="Y3" s="369"/>
      <c r="Z3" s="369"/>
      <c r="AA3" s="369"/>
      <c r="AB3" s="385"/>
      <c r="AC3" s="393" t="s">
        <v>87</v>
      </c>
      <c r="AD3" s="369"/>
      <c r="AE3" s="369"/>
      <c r="AF3" s="369"/>
      <c r="AG3" s="369"/>
      <c r="AH3" s="369"/>
      <c r="AI3" s="369"/>
      <c r="AJ3" s="369"/>
      <c r="AK3" s="369"/>
      <c r="AL3" s="370"/>
      <c r="AM3" s="368" t="s">
        <v>88</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89</v>
      </c>
      <c r="BO3" s="369"/>
      <c r="BP3" s="369"/>
      <c r="BQ3" s="369"/>
      <c r="BR3" s="369"/>
      <c r="BS3" s="369"/>
      <c r="BT3" s="369"/>
      <c r="BU3" s="370"/>
      <c r="BV3" s="368" t="s">
        <v>90</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91</v>
      </c>
      <c r="CU3" s="369"/>
      <c r="CV3" s="369"/>
      <c r="CW3" s="369"/>
      <c r="CX3" s="369"/>
      <c r="CY3" s="369"/>
      <c r="CZ3" s="369"/>
      <c r="DA3" s="370"/>
      <c r="DB3" s="368" t="s">
        <v>92</v>
      </c>
      <c r="DC3" s="369"/>
      <c r="DD3" s="369"/>
      <c r="DE3" s="369"/>
      <c r="DF3" s="369"/>
      <c r="DG3" s="369"/>
      <c r="DH3" s="369"/>
      <c r="DI3" s="370"/>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93</v>
      </c>
      <c r="AZ4" s="372"/>
      <c r="BA4" s="372"/>
      <c r="BB4" s="372"/>
      <c r="BC4" s="372"/>
      <c r="BD4" s="372"/>
      <c r="BE4" s="372"/>
      <c r="BF4" s="372"/>
      <c r="BG4" s="372"/>
      <c r="BH4" s="372"/>
      <c r="BI4" s="372"/>
      <c r="BJ4" s="372"/>
      <c r="BK4" s="372"/>
      <c r="BL4" s="372"/>
      <c r="BM4" s="373"/>
      <c r="BN4" s="374">
        <v>11176114</v>
      </c>
      <c r="BO4" s="375"/>
      <c r="BP4" s="375"/>
      <c r="BQ4" s="375"/>
      <c r="BR4" s="375"/>
      <c r="BS4" s="375"/>
      <c r="BT4" s="375"/>
      <c r="BU4" s="376"/>
      <c r="BV4" s="374">
        <v>12499363</v>
      </c>
      <c r="BW4" s="375"/>
      <c r="BX4" s="375"/>
      <c r="BY4" s="375"/>
      <c r="BZ4" s="375"/>
      <c r="CA4" s="375"/>
      <c r="CB4" s="375"/>
      <c r="CC4" s="376"/>
      <c r="CD4" s="377" t="s">
        <v>94</v>
      </c>
      <c r="CE4" s="378"/>
      <c r="CF4" s="378"/>
      <c r="CG4" s="378"/>
      <c r="CH4" s="378"/>
      <c r="CI4" s="378"/>
      <c r="CJ4" s="378"/>
      <c r="CK4" s="378"/>
      <c r="CL4" s="378"/>
      <c r="CM4" s="378"/>
      <c r="CN4" s="378"/>
      <c r="CO4" s="378"/>
      <c r="CP4" s="378"/>
      <c r="CQ4" s="378"/>
      <c r="CR4" s="378"/>
      <c r="CS4" s="379"/>
      <c r="CT4" s="380">
        <v>3.9</v>
      </c>
      <c r="CU4" s="381"/>
      <c r="CV4" s="381"/>
      <c r="CW4" s="381"/>
      <c r="CX4" s="381"/>
      <c r="CY4" s="381"/>
      <c r="CZ4" s="381"/>
      <c r="DA4" s="382"/>
      <c r="DB4" s="380">
        <v>2.4</v>
      </c>
      <c r="DC4" s="381"/>
      <c r="DD4" s="381"/>
      <c r="DE4" s="381"/>
      <c r="DF4" s="381"/>
      <c r="DG4" s="381"/>
      <c r="DH4" s="381"/>
      <c r="DI4" s="382"/>
    </row>
    <row r="5" spans="1:119" ht="18.75" customHeight="1">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95</v>
      </c>
      <c r="AN5" s="441"/>
      <c r="AO5" s="441"/>
      <c r="AP5" s="441"/>
      <c r="AQ5" s="441"/>
      <c r="AR5" s="441"/>
      <c r="AS5" s="441"/>
      <c r="AT5" s="442"/>
      <c r="AU5" s="443" t="s">
        <v>96</v>
      </c>
      <c r="AV5" s="444"/>
      <c r="AW5" s="444"/>
      <c r="AX5" s="444"/>
      <c r="AY5" s="445" t="s">
        <v>97</v>
      </c>
      <c r="AZ5" s="446"/>
      <c r="BA5" s="446"/>
      <c r="BB5" s="446"/>
      <c r="BC5" s="446"/>
      <c r="BD5" s="446"/>
      <c r="BE5" s="446"/>
      <c r="BF5" s="446"/>
      <c r="BG5" s="446"/>
      <c r="BH5" s="446"/>
      <c r="BI5" s="446"/>
      <c r="BJ5" s="446"/>
      <c r="BK5" s="446"/>
      <c r="BL5" s="446"/>
      <c r="BM5" s="447"/>
      <c r="BN5" s="411">
        <v>10877644</v>
      </c>
      <c r="BO5" s="412"/>
      <c r="BP5" s="412"/>
      <c r="BQ5" s="412"/>
      <c r="BR5" s="412"/>
      <c r="BS5" s="412"/>
      <c r="BT5" s="412"/>
      <c r="BU5" s="413"/>
      <c r="BV5" s="411">
        <v>12313759</v>
      </c>
      <c r="BW5" s="412"/>
      <c r="BX5" s="412"/>
      <c r="BY5" s="412"/>
      <c r="BZ5" s="412"/>
      <c r="CA5" s="412"/>
      <c r="CB5" s="412"/>
      <c r="CC5" s="413"/>
      <c r="CD5" s="414" t="s">
        <v>98</v>
      </c>
      <c r="CE5" s="415"/>
      <c r="CF5" s="415"/>
      <c r="CG5" s="415"/>
      <c r="CH5" s="415"/>
      <c r="CI5" s="415"/>
      <c r="CJ5" s="415"/>
      <c r="CK5" s="415"/>
      <c r="CL5" s="415"/>
      <c r="CM5" s="415"/>
      <c r="CN5" s="415"/>
      <c r="CO5" s="415"/>
      <c r="CP5" s="415"/>
      <c r="CQ5" s="415"/>
      <c r="CR5" s="415"/>
      <c r="CS5" s="416"/>
      <c r="CT5" s="408">
        <v>90.2</v>
      </c>
      <c r="CU5" s="409"/>
      <c r="CV5" s="409"/>
      <c r="CW5" s="409"/>
      <c r="CX5" s="409"/>
      <c r="CY5" s="409"/>
      <c r="CZ5" s="409"/>
      <c r="DA5" s="410"/>
      <c r="DB5" s="408">
        <v>92.8</v>
      </c>
      <c r="DC5" s="409"/>
      <c r="DD5" s="409"/>
      <c r="DE5" s="409"/>
      <c r="DF5" s="409"/>
      <c r="DG5" s="409"/>
      <c r="DH5" s="409"/>
      <c r="DI5" s="410"/>
    </row>
    <row r="6" spans="1:119" ht="18.75" customHeight="1">
      <c r="A6" s="178"/>
      <c r="B6" s="417" t="s">
        <v>99</v>
      </c>
      <c r="C6" s="418"/>
      <c r="D6" s="418"/>
      <c r="E6" s="419"/>
      <c r="F6" s="419"/>
      <c r="G6" s="419"/>
      <c r="H6" s="419"/>
      <c r="I6" s="419"/>
      <c r="J6" s="419"/>
      <c r="K6" s="419"/>
      <c r="L6" s="419" t="s">
        <v>100</v>
      </c>
      <c r="M6" s="419"/>
      <c r="N6" s="419"/>
      <c r="O6" s="419"/>
      <c r="P6" s="419"/>
      <c r="Q6" s="419"/>
      <c r="R6" s="423"/>
      <c r="S6" s="423"/>
      <c r="T6" s="423"/>
      <c r="U6" s="423"/>
      <c r="V6" s="424"/>
      <c r="W6" s="427" t="s">
        <v>101</v>
      </c>
      <c r="X6" s="428"/>
      <c r="Y6" s="428"/>
      <c r="Z6" s="428"/>
      <c r="AA6" s="428"/>
      <c r="AB6" s="418"/>
      <c r="AC6" s="431" t="s">
        <v>102</v>
      </c>
      <c r="AD6" s="432"/>
      <c r="AE6" s="432"/>
      <c r="AF6" s="432"/>
      <c r="AG6" s="432"/>
      <c r="AH6" s="432"/>
      <c r="AI6" s="432"/>
      <c r="AJ6" s="432"/>
      <c r="AK6" s="432"/>
      <c r="AL6" s="433"/>
      <c r="AM6" s="440" t="s">
        <v>103</v>
      </c>
      <c r="AN6" s="441"/>
      <c r="AO6" s="441"/>
      <c r="AP6" s="441"/>
      <c r="AQ6" s="441"/>
      <c r="AR6" s="441"/>
      <c r="AS6" s="441"/>
      <c r="AT6" s="442"/>
      <c r="AU6" s="443" t="s">
        <v>104</v>
      </c>
      <c r="AV6" s="444"/>
      <c r="AW6" s="444"/>
      <c r="AX6" s="444"/>
      <c r="AY6" s="445" t="s">
        <v>105</v>
      </c>
      <c r="AZ6" s="446"/>
      <c r="BA6" s="446"/>
      <c r="BB6" s="446"/>
      <c r="BC6" s="446"/>
      <c r="BD6" s="446"/>
      <c r="BE6" s="446"/>
      <c r="BF6" s="446"/>
      <c r="BG6" s="446"/>
      <c r="BH6" s="446"/>
      <c r="BI6" s="446"/>
      <c r="BJ6" s="446"/>
      <c r="BK6" s="446"/>
      <c r="BL6" s="446"/>
      <c r="BM6" s="447"/>
      <c r="BN6" s="411">
        <v>298470</v>
      </c>
      <c r="BO6" s="412"/>
      <c r="BP6" s="412"/>
      <c r="BQ6" s="412"/>
      <c r="BR6" s="412"/>
      <c r="BS6" s="412"/>
      <c r="BT6" s="412"/>
      <c r="BU6" s="413"/>
      <c r="BV6" s="411">
        <v>185604</v>
      </c>
      <c r="BW6" s="412"/>
      <c r="BX6" s="412"/>
      <c r="BY6" s="412"/>
      <c r="BZ6" s="412"/>
      <c r="CA6" s="412"/>
      <c r="CB6" s="412"/>
      <c r="CC6" s="413"/>
      <c r="CD6" s="414" t="s">
        <v>106</v>
      </c>
      <c r="CE6" s="415"/>
      <c r="CF6" s="415"/>
      <c r="CG6" s="415"/>
      <c r="CH6" s="415"/>
      <c r="CI6" s="415"/>
      <c r="CJ6" s="415"/>
      <c r="CK6" s="415"/>
      <c r="CL6" s="415"/>
      <c r="CM6" s="415"/>
      <c r="CN6" s="415"/>
      <c r="CO6" s="415"/>
      <c r="CP6" s="415"/>
      <c r="CQ6" s="415"/>
      <c r="CR6" s="415"/>
      <c r="CS6" s="416"/>
      <c r="CT6" s="448">
        <v>94.4</v>
      </c>
      <c r="CU6" s="449"/>
      <c r="CV6" s="449"/>
      <c r="CW6" s="449"/>
      <c r="CX6" s="449"/>
      <c r="CY6" s="449"/>
      <c r="CZ6" s="449"/>
      <c r="DA6" s="450"/>
      <c r="DB6" s="448">
        <v>96.3</v>
      </c>
      <c r="DC6" s="449"/>
      <c r="DD6" s="449"/>
      <c r="DE6" s="449"/>
      <c r="DF6" s="449"/>
      <c r="DG6" s="449"/>
      <c r="DH6" s="449"/>
      <c r="DI6" s="45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107</v>
      </c>
      <c r="AN7" s="441"/>
      <c r="AO7" s="441"/>
      <c r="AP7" s="441"/>
      <c r="AQ7" s="441"/>
      <c r="AR7" s="441"/>
      <c r="AS7" s="441"/>
      <c r="AT7" s="442"/>
      <c r="AU7" s="443" t="s">
        <v>108</v>
      </c>
      <c r="AV7" s="444"/>
      <c r="AW7" s="444"/>
      <c r="AX7" s="444"/>
      <c r="AY7" s="445" t="s">
        <v>109</v>
      </c>
      <c r="AZ7" s="446"/>
      <c r="BA7" s="446"/>
      <c r="BB7" s="446"/>
      <c r="BC7" s="446"/>
      <c r="BD7" s="446"/>
      <c r="BE7" s="446"/>
      <c r="BF7" s="446"/>
      <c r="BG7" s="446"/>
      <c r="BH7" s="446"/>
      <c r="BI7" s="446"/>
      <c r="BJ7" s="446"/>
      <c r="BK7" s="446"/>
      <c r="BL7" s="446"/>
      <c r="BM7" s="447"/>
      <c r="BN7" s="411">
        <v>39983</v>
      </c>
      <c r="BO7" s="412"/>
      <c r="BP7" s="412"/>
      <c r="BQ7" s="412"/>
      <c r="BR7" s="412"/>
      <c r="BS7" s="412"/>
      <c r="BT7" s="412"/>
      <c r="BU7" s="413"/>
      <c r="BV7" s="411">
        <v>34903</v>
      </c>
      <c r="BW7" s="412"/>
      <c r="BX7" s="412"/>
      <c r="BY7" s="412"/>
      <c r="BZ7" s="412"/>
      <c r="CA7" s="412"/>
      <c r="CB7" s="412"/>
      <c r="CC7" s="413"/>
      <c r="CD7" s="414" t="s">
        <v>110</v>
      </c>
      <c r="CE7" s="415"/>
      <c r="CF7" s="415"/>
      <c r="CG7" s="415"/>
      <c r="CH7" s="415"/>
      <c r="CI7" s="415"/>
      <c r="CJ7" s="415"/>
      <c r="CK7" s="415"/>
      <c r="CL7" s="415"/>
      <c r="CM7" s="415"/>
      <c r="CN7" s="415"/>
      <c r="CO7" s="415"/>
      <c r="CP7" s="415"/>
      <c r="CQ7" s="415"/>
      <c r="CR7" s="415"/>
      <c r="CS7" s="416"/>
      <c r="CT7" s="411">
        <v>6638940</v>
      </c>
      <c r="CU7" s="412"/>
      <c r="CV7" s="412"/>
      <c r="CW7" s="412"/>
      <c r="CX7" s="412"/>
      <c r="CY7" s="412"/>
      <c r="CZ7" s="412"/>
      <c r="DA7" s="413"/>
      <c r="DB7" s="411">
        <v>6353946</v>
      </c>
      <c r="DC7" s="412"/>
      <c r="DD7" s="412"/>
      <c r="DE7" s="412"/>
      <c r="DF7" s="412"/>
      <c r="DG7" s="412"/>
      <c r="DH7" s="412"/>
      <c r="DI7" s="413"/>
    </row>
    <row r="8" spans="1:119" ht="18.75" customHeight="1" thickBot="1">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111</v>
      </c>
      <c r="AN8" s="441"/>
      <c r="AO8" s="441"/>
      <c r="AP8" s="441"/>
      <c r="AQ8" s="441"/>
      <c r="AR8" s="441"/>
      <c r="AS8" s="441"/>
      <c r="AT8" s="442"/>
      <c r="AU8" s="443" t="s">
        <v>112</v>
      </c>
      <c r="AV8" s="444"/>
      <c r="AW8" s="444"/>
      <c r="AX8" s="444"/>
      <c r="AY8" s="445" t="s">
        <v>113</v>
      </c>
      <c r="AZ8" s="446"/>
      <c r="BA8" s="446"/>
      <c r="BB8" s="446"/>
      <c r="BC8" s="446"/>
      <c r="BD8" s="446"/>
      <c r="BE8" s="446"/>
      <c r="BF8" s="446"/>
      <c r="BG8" s="446"/>
      <c r="BH8" s="446"/>
      <c r="BI8" s="446"/>
      <c r="BJ8" s="446"/>
      <c r="BK8" s="446"/>
      <c r="BL8" s="446"/>
      <c r="BM8" s="447"/>
      <c r="BN8" s="411">
        <v>258487</v>
      </c>
      <c r="BO8" s="412"/>
      <c r="BP8" s="412"/>
      <c r="BQ8" s="412"/>
      <c r="BR8" s="412"/>
      <c r="BS8" s="412"/>
      <c r="BT8" s="412"/>
      <c r="BU8" s="413"/>
      <c r="BV8" s="411">
        <v>150701</v>
      </c>
      <c r="BW8" s="412"/>
      <c r="BX8" s="412"/>
      <c r="BY8" s="412"/>
      <c r="BZ8" s="412"/>
      <c r="CA8" s="412"/>
      <c r="CB8" s="412"/>
      <c r="CC8" s="413"/>
      <c r="CD8" s="414" t="s">
        <v>114</v>
      </c>
      <c r="CE8" s="415"/>
      <c r="CF8" s="415"/>
      <c r="CG8" s="415"/>
      <c r="CH8" s="415"/>
      <c r="CI8" s="415"/>
      <c r="CJ8" s="415"/>
      <c r="CK8" s="415"/>
      <c r="CL8" s="415"/>
      <c r="CM8" s="415"/>
      <c r="CN8" s="415"/>
      <c r="CO8" s="415"/>
      <c r="CP8" s="415"/>
      <c r="CQ8" s="415"/>
      <c r="CR8" s="415"/>
      <c r="CS8" s="416"/>
      <c r="CT8" s="451">
        <v>0.39</v>
      </c>
      <c r="CU8" s="452"/>
      <c r="CV8" s="452"/>
      <c r="CW8" s="452"/>
      <c r="CX8" s="452"/>
      <c r="CY8" s="452"/>
      <c r="CZ8" s="452"/>
      <c r="DA8" s="453"/>
      <c r="DB8" s="451">
        <v>0.4</v>
      </c>
      <c r="DC8" s="452"/>
      <c r="DD8" s="452"/>
      <c r="DE8" s="452"/>
      <c r="DF8" s="452"/>
      <c r="DG8" s="452"/>
      <c r="DH8" s="452"/>
      <c r="DI8" s="453"/>
    </row>
    <row r="9" spans="1:119" ht="18.75" customHeight="1" thickBot="1">
      <c r="A9" s="178"/>
      <c r="B9" s="405" t="s">
        <v>115</v>
      </c>
      <c r="C9" s="406"/>
      <c r="D9" s="406"/>
      <c r="E9" s="406"/>
      <c r="F9" s="406"/>
      <c r="G9" s="406"/>
      <c r="H9" s="406"/>
      <c r="I9" s="406"/>
      <c r="J9" s="406"/>
      <c r="K9" s="454"/>
      <c r="L9" s="455" t="s">
        <v>116</v>
      </c>
      <c r="M9" s="456"/>
      <c r="N9" s="456"/>
      <c r="O9" s="456"/>
      <c r="P9" s="456"/>
      <c r="Q9" s="457"/>
      <c r="R9" s="458">
        <v>15731</v>
      </c>
      <c r="S9" s="459"/>
      <c r="T9" s="459"/>
      <c r="U9" s="459"/>
      <c r="V9" s="460"/>
      <c r="W9" s="368" t="s">
        <v>117</v>
      </c>
      <c r="X9" s="369"/>
      <c r="Y9" s="369"/>
      <c r="Z9" s="369"/>
      <c r="AA9" s="369"/>
      <c r="AB9" s="369"/>
      <c r="AC9" s="369"/>
      <c r="AD9" s="369"/>
      <c r="AE9" s="369"/>
      <c r="AF9" s="369"/>
      <c r="AG9" s="369"/>
      <c r="AH9" s="369"/>
      <c r="AI9" s="369"/>
      <c r="AJ9" s="369"/>
      <c r="AK9" s="369"/>
      <c r="AL9" s="370"/>
      <c r="AM9" s="440" t="s">
        <v>118</v>
      </c>
      <c r="AN9" s="441"/>
      <c r="AO9" s="441"/>
      <c r="AP9" s="441"/>
      <c r="AQ9" s="441"/>
      <c r="AR9" s="441"/>
      <c r="AS9" s="441"/>
      <c r="AT9" s="442"/>
      <c r="AU9" s="443" t="s">
        <v>104</v>
      </c>
      <c r="AV9" s="444"/>
      <c r="AW9" s="444"/>
      <c r="AX9" s="444"/>
      <c r="AY9" s="445" t="s">
        <v>119</v>
      </c>
      <c r="AZ9" s="446"/>
      <c r="BA9" s="446"/>
      <c r="BB9" s="446"/>
      <c r="BC9" s="446"/>
      <c r="BD9" s="446"/>
      <c r="BE9" s="446"/>
      <c r="BF9" s="446"/>
      <c r="BG9" s="446"/>
      <c r="BH9" s="446"/>
      <c r="BI9" s="446"/>
      <c r="BJ9" s="446"/>
      <c r="BK9" s="446"/>
      <c r="BL9" s="446"/>
      <c r="BM9" s="447"/>
      <c r="BN9" s="411">
        <v>107786</v>
      </c>
      <c r="BO9" s="412"/>
      <c r="BP9" s="412"/>
      <c r="BQ9" s="412"/>
      <c r="BR9" s="412"/>
      <c r="BS9" s="412"/>
      <c r="BT9" s="412"/>
      <c r="BU9" s="413"/>
      <c r="BV9" s="411">
        <v>-53515</v>
      </c>
      <c r="BW9" s="412"/>
      <c r="BX9" s="412"/>
      <c r="BY9" s="412"/>
      <c r="BZ9" s="412"/>
      <c r="CA9" s="412"/>
      <c r="CB9" s="412"/>
      <c r="CC9" s="413"/>
      <c r="CD9" s="414" t="s">
        <v>120</v>
      </c>
      <c r="CE9" s="415"/>
      <c r="CF9" s="415"/>
      <c r="CG9" s="415"/>
      <c r="CH9" s="415"/>
      <c r="CI9" s="415"/>
      <c r="CJ9" s="415"/>
      <c r="CK9" s="415"/>
      <c r="CL9" s="415"/>
      <c r="CM9" s="415"/>
      <c r="CN9" s="415"/>
      <c r="CO9" s="415"/>
      <c r="CP9" s="415"/>
      <c r="CQ9" s="415"/>
      <c r="CR9" s="415"/>
      <c r="CS9" s="416"/>
      <c r="CT9" s="408">
        <v>11.8</v>
      </c>
      <c r="CU9" s="409"/>
      <c r="CV9" s="409"/>
      <c r="CW9" s="409"/>
      <c r="CX9" s="409"/>
      <c r="CY9" s="409"/>
      <c r="CZ9" s="409"/>
      <c r="DA9" s="410"/>
      <c r="DB9" s="408">
        <v>11.1</v>
      </c>
      <c r="DC9" s="409"/>
      <c r="DD9" s="409"/>
      <c r="DE9" s="409"/>
      <c r="DF9" s="409"/>
      <c r="DG9" s="409"/>
      <c r="DH9" s="409"/>
      <c r="DI9" s="410"/>
    </row>
    <row r="10" spans="1:119" ht="18.75" customHeight="1" thickBot="1">
      <c r="A10" s="178"/>
      <c r="B10" s="405"/>
      <c r="C10" s="406"/>
      <c r="D10" s="406"/>
      <c r="E10" s="406"/>
      <c r="F10" s="406"/>
      <c r="G10" s="406"/>
      <c r="H10" s="406"/>
      <c r="I10" s="406"/>
      <c r="J10" s="406"/>
      <c r="K10" s="454"/>
      <c r="L10" s="461" t="s">
        <v>121</v>
      </c>
      <c r="M10" s="441"/>
      <c r="N10" s="441"/>
      <c r="O10" s="441"/>
      <c r="P10" s="441"/>
      <c r="Q10" s="442"/>
      <c r="R10" s="462">
        <v>16981</v>
      </c>
      <c r="S10" s="463"/>
      <c r="T10" s="463"/>
      <c r="U10" s="463"/>
      <c r="V10" s="464"/>
      <c r="W10" s="399"/>
      <c r="X10" s="400"/>
      <c r="Y10" s="400"/>
      <c r="Z10" s="400"/>
      <c r="AA10" s="400"/>
      <c r="AB10" s="400"/>
      <c r="AC10" s="400"/>
      <c r="AD10" s="400"/>
      <c r="AE10" s="400"/>
      <c r="AF10" s="400"/>
      <c r="AG10" s="400"/>
      <c r="AH10" s="400"/>
      <c r="AI10" s="400"/>
      <c r="AJ10" s="400"/>
      <c r="AK10" s="400"/>
      <c r="AL10" s="403"/>
      <c r="AM10" s="440" t="s">
        <v>122</v>
      </c>
      <c r="AN10" s="441"/>
      <c r="AO10" s="441"/>
      <c r="AP10" s="441"/>
      <c r="AQ10" s="441"/>
      <c r="AR10" s="441"/>
      <c r="AS10" s="441"/>
      <c r="AT10" s="442"/>
      <c r="AU10" s="443" t="s">
        <v>104</v>
      </c>
      <c r="AV10" s="444"/>
      <c r="AW10" s="444"/>
      <c r="AX10" s="444"/>
      <c r="AY10" s="445" t="s">
        <v>123</v>
      </c>
      <c r="AZ10" s="446"/>
      <c r="BA10" s="446"/>
      <c r="BB10" s="446"/>
      <c r="BC10" s="446"/>
      <c r="BD10" s="446"/>
      <c r="BE10" s="446"/>
      <c r="BF10" s="446"/>
      <c r="BG10" s="446"/>
      <c r="BH10" s="446"/>
      <c r="BI10" s="446"/>
      <c r="BJ10" s="446"/>
      <c r="BK10" s="446"/>
      <c r="BL10" s="446"/>
      <c r="BM10" s="447"/>
      <c r="BN10" s="411">
        <v>207859</v>
      </c>
      <c r="BO10" s="412"/>
      <c r="BP10" s="412"/>
      <c r="BQ10" s="412"/>
      <c r="BR10" s="412"/>
      <c r="BS10" s="412"/>
      <c r="BT10" s="412"/>
      <c r="BU10" s="413"/>
      <c r="BV10" s="411">
        <v>523967</v>
      </c>
      <c r="BW10" s="412"/>
      <c r="BX10" s="412"/>
      <c r="BY10" s="412"/>
      <c r="BZ10" s="412"/>
      <c r="CA10" s="412"/>
      <c r="CB10" s="412"/>
      <c r="CC10" s="413"/>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5"/>
      <c r="C11" s="406"/>
      <c r="D11" s="406"/>
      <c r="E11" s="406"/>
      <c r="F11" s="406"/>
      <c r="G11" s="406"/>
      <c r="H11" s="406"/>
      <c r="I11" s="406"/>
      <c r="J11" s="406"/>
      <c r="K11" s="454"/>
      <c r="L11" s="465" t="s">
        <v>125</v>
      </c>
      <c r="M11" s="466"/>
      <c r="N11" s="466"/>
      <c r="O11" s="466"/>
      <c r="P11" s="466"/>
      <c r="Q11" s="467"/>
      <c r="R11" s="468" t="s">
        <v>126</v>
      </c>
      <c r="S11" s="469"/>
      <c r="T11" s="469"/>
      <c r="U11" s="469"/>
      <c r="V11" s="470"/>
      <c r="W11" s="399"/>
      <c r="X11" s="400"/>
      <c r="Y11" s="400"/>
      <c r="Z11" s="400"/>
      <c r="AA11" s="400"/>
      <c r="AB11" s="400"/>
      <c r="AC11" s="400"/>
      <c r="AD11" s="400"/>
      <c r="AE11" s="400"/>
      <c r="AF11" s="400"/>
      <c r="AG11" s="400"/>
      <c r="AH11" s="400"/>
      <c r="AI11" s="400"/>
      <c r="AJ11" s="400"/>
      <c r="AK11" s="400"/>
      <c r="AL11" s="403"/>
      <c r="AM11" s="440" t="s">
        <v>127</v>
      </c>
      <c r="AN11" s="441"/>
      <c r="AO11" s="441"/>
      <c r="AP11" s="441"/>
      <c r="AQ11" s="441"/>
      <c r="AR11" s="441"/>
      <c r="AS11" s="441"/>
      <c r="AT11" s="442"/>
      <c r="AU11" s="443" t="s">
        <v>128</v>
      </c>
      <c r="AV11" s="444"/>
      <c r="AW11" s="444"/>
      <c r="AX11" s="444"/>
      <c r="AY11" s="445" t="s">
        <v>129</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130</v>
      </c>
      <c r="CE11" s="415"/>
      <c r="CF11" s="415"/>
      <c r="CG11" s="415"/>
      <c r="CH11" s="415"/>
      <c r="CI11" s="415"/>
      <c r="CJ11" s="415"/>
      <c r="CK11" s="415"/>
      <c r="CL11" s="415"/>
      <c r="CM11" s="415"/>
      <c r="CN11" s="415"/>
      <c r="CO11" s="415"/>
      <c r="CP11" s="415"/>
      <c r="CQ11" s="415"/>
      <c r="CR11" s="415"/>
      <c r="CS11" s="416"/>
      <c r="CT11" s="451" t="s">
        <v>131</v>
      </c>
      <c r="CU11" s="452"/>
      <c r="CV11" s="452"/>
      <c r="CW11" s="452"/>
      <c r="CX11" s="452"/>
      <c r="CY11" s="452"/>
      <c r="CZ11" s="452"/>
      <c r="DA11" s="453"/>
      <c r="DB11" s="451" t="s">
        <v>132</v>
      </c>
      <c r="DC11" s="452"/>
      <c r="DD11" s="452"/>
      <c r="DE11" s="452"/>
      <c r="DF11" s="452"/>
      <c r="DG11" s="452"/>
      <c r="DH11" s="452"/>
      <c r="DI11" s="453"/>
    </row>
    <row r="12" spans="1:119" ht="18.75" customHeight="1">
      <c r="A12" s="178"/>
      <c r="B12" s="471" t="s">
        <v>133</v>
      </c>
      <c r="C12" s="472"/>
      <c r="D12" s="472"/>
      <c r="E12" s="472"/>
      <c r="F12" s="472"/>
      <c r="G12" s="472"/>
      <c r="H12" s="472"/>
      <c r="I12" s="472"/>
      <c r="J12" s="472"/>
      <c r="K12" s="473"/>
      <c r="L12" s="480" t="s">
        <v>134</v>
      </c>
      <c r="M12" s="481"/>
      <c r="N12" s="481"/>
      <c r="O12" s="481"/>
      <c r="P12" s="481"/>
      <c r="Q12" s="482"/>
      <c r="R12" s="483">
        <v>15795</v>
      </c>
      <c r="S12" s="484"/>
      <c r="T12" s="484"/>
      <c r="U12" s="484"/>
      <c r="V12" s="485"/>
      <c r="W12" s="486" t="s">
        <v>1</v>
      </c>
      <c r="X12" s="444"/>
      <c r="Y12" s="444"/>
      <c r="Z12" s="444"/>
      <c r="AA12" s="444"/>
      <c r="AB12" s="487"/>
      <c r="AC12" s="488" t="s">
        <v>135</v>
      </c>
      <c r="AD12" s="489"/>
      <c r="AE12" s="489"/>
      <c r="AF12" s="489"/>
      <c r="AG12" s="490"/>
      <c r="AH12" s="488" t="s">
        <v>136</v>
      </c>
      <c r="AI12" s="489"/>
      <c r="AJ12" s="489"/>
      <c r="AK12" s="489"/>
      <c r="AL12" s="491"/>
      <c r="AM12" s="440" t="s">
        <v>137</v>
      </c>
      <c r="AN12" s="441"/>
      <c r="AO12" s="441"/>
      <c r="AP12" s="441"/>
      <c r="AQ12" s="441"/>
      <c r="AR12" s="441"/>
      <c r="AS12" s="441"/>
      <c r="AT12" s="442"/>
      <c r="AU12" s="443" t="s">
        <v>104</v>
      </c>
      <c r="AV12" s="444"/>
      <c r="AW12" s="444"/>
      <c r="AX12" s="444"/>
      <c r="AY12" s="445" t="s">
        <v>138</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139</v>
      </c>
      <c r="CE12" s="415"/>
      <c r="CF12" s="415"/>
      <c r="CG12" s="415"/>
      <c r="CH12" s="415"/>
      <c r="CI12" s="415"/>
      <c r="CJ12" s="415"/>
      <c r="CK12" s="415"/>
      <c r="CL12" s="415"/>
      <c r="CM12" s="415"/>
      <c r="CN12" s="415"/>
      <c r="CO12" s="415"/>
      <c r="CP12" s="415"/>
      <c r="CQ12" s="415"/>
      <c r="CR12" s="415"/>
      <c r="CS12" s="416"/>
      <c r="CT12" s="451" t="s">
        <v>132</v>
      </c>
      <c r="CU12" s="452"/>
      <c r="CV12" s="452"/>
      <c r="CW12" s="452"/>
      <c r="CX12" s="452"/>
      <c r="CY12" s="452"/>
      <c r="CZ12" s="452"/>
      <c r="DA12" s="453"/>
      <c r="DB12" s="451" t="s">
        <v>132</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140</v>
      </c>
      <c r="N13" s="503"/>
      <c r="O13" s="503"/>
      <c r="P13" s="503"/>
      <c r="Q13" s="504"/>
      <c r="R13" s="495">
        <v>15750</v>
      </c>
      <c r="S13" s="496"/>
      <c r="T13" s="496"/>
      <c r="U13" s="496"/>
      <c r="V13" s="497"/>
      <c r="W13" s="427" t="s">
        <v>141</v>
      </c>
      <c r="X13" s="428"/>
      <c r="Y13" s="428"/>
      <c r="Z13" s="428"/>
      <c r="AA13" s="428"/>
      <c r="AB13" s="418"/>
      <c r="AC13" s="462">
        <v>1359</v>
      </c>
      <c r="AD13" s="463"/>
      <c r="AE13" s="463"/>
      <c r="AF13" s="463"/>
      <c r="AG13" s="505"/>
      <c r="AH13" s="462">
        <v>1663</v>
      </c>
      <c r="AI13" s="463"/>
      <c r="AJ13" s="463"/>
      <c r="AK13" s="463"/>
      <c r="AL13" s="464"/>
      <c r="AM13" s="440" t="s">
        <v>142</v>
      </c>
      <c r="AN13" s="441"/>
      <c r="AO13" s="441"/>
      <c r="AP13" s="441"/>
      <c r="AQ13" s="441"/>
      <c r="AR13" s="441"/>
      <c r="AS13" s="441"/>
      <c r="AT13" s="442"/>
      <c r="AU13" s="443" t="s">
        <v>128</v>
      </c>
      <c r="AV13" s="444"/>
      <c r="AW13" s="444"/>
      <c r="AX13" s="444"/>
      <c r="AY13" s="445" t="s">
        <v>143</v>
      </c>
      <c r="AZ13" s="446"/>
      <c r="BA13" s="446"/>
      <c r="BB13" s="446"/>
      <c r="BC13" s="446"/>
      <c r="BD13" s="446"/>
      <c r="BE13" s="446"/>
      <c r="BF13" s="446"/>
      <c r="BG13" s="446"/>
      <c r="BH13" s="446"/>
      <c r="BI13" s="446"/>
      <c r="BJ13" s="446"/>
      <c r="BK13" s="446"/>
      <c r="BL13" s="446"/>
      <c r="BM13" s="447"/>
      <c r="BN13" s="411">
        <v>315645</v>
      </c>
      <c r="BO13" s="412"/>
      <c r="BP13" s="412"/>
      <c r="BQ13" s="412"/>
      <c r="BR13" s="412"/>
      <c r="BS13" s="412"/>
      <c r="BT13" s="412"/>
      <c r="BU13" s="413"/>
      <c r="BV13" s="411">
        <v>470452</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6.2</v>
      </c>
      <c r="CU13" s="409"/>
      <c r="CV13" s="409"/>
      <c r="CW13" s="409"/>
      <c r="CX13" s="409"/>
      <c r="CY13" s="409"/>
      <c r="CZ13" s="409"/>
      <c r="DA13" s="410"/>
      <c r="DB13" s="408">
        <v>6.3</v>
      </c>
      <c r="DC13" s="409"/>
      <c r="DD13" s="409"/>
      <c r="DE13" s="409"/>
      <c r="DF13" s="409"/>
      <c r="DG13" s="409"/>
      <c r="DH13" s="409"/>
      <c r="DI13" s="410"/>
    </row>
    <row r="14" spans="1:119" ht="18.75" customHeight="1" thickBot="1">
      <c r="A14" s="178"/>
      <c r="B14" s="474"/>
      <c r="C14" s="475"/>
      <c r="D14" s="475"/>
      <c r="E14" s="475"/>
      <c r="F14" s="475"/>
      <c r="G14" s="475"/>
      <c r="H14" s="475"/>
      <c r="I14" s="475"/>
      <c r="J14" s="475"/>
      <c r="K14" s="476"/>
      <c r="L14" s="492" t="s">
        <v>145</v>
      </c>
      <c r="M14" s="493"/>
      <c r="N14" s="493"/>
      <c r="O14" s="493"/>
      <c r="P14" s="493"/>
      <c r="Q14" s="494"/>
      <c r="R14" s="495">
        <v>16113</v>
      </c>
      <c r="S14" s="496"/>
      <c r="T14" s="496"/>
      <c r="U14" s="496"/>
      <c r="V14" s="497"/>
      <c r="W14" s="401"/>
      <c r="X14" s="402"/>
      <c r="Y14" s="402"/>
      <c r="Z14" s="402"/>
      <c r="AA14" s="402"/>
      <c r="AB14" s="391"/>
      <c r="AC14" s="498">
        <v>16.7</v>
      </c>
      <c r="AD14" s="499"/>
      <c r="AE14" s="499"/>
      <c r="AF14" s="499"/>
      <c r="AG14" s="500"/>
      <c r="AH14" s="498">
        <v>18.5</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v>9.9</v>
      </c>
      <c r="CU14" s="510"/>
      <c r="CV14" s="510"/>
      <c r="CW14" s="510"/>
      <c r="CX14" s="510"/>
      <c r="CY14" s="510"/>
      <c r="CZ14" s="510"/>
      <c r="DA14" s="511"/>
      <c r="DB14" s="509">
        <v>50.9</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140</v>
      </c>
      <c r="N15" s="503"/>
      <c r="O15" s="503"/>
      <c r="P15" s="503"/>
      <c r="Q15" s="504"/>
      <c r="R15" s="495">
        <v>16064</v>
      </c>
      <c r="S15" s="496"/>
      <c r="T15" s="496"/>
      <c r="U15" s="496"/>
      <c r="V15" s="497"/>
      <c r="W15" s="427" t="s">
        <v>147</v>
      </c>
      <c r="X15" s="428"/>
      <c r="Y15" s="428"/>
      <c r="Z15" s="428"/>
      <c r="AA15" s="428"/>
      <c r="AB15" s="418"/>
      <c r="AC15" s="462">
        <v>1579</v>
      </c>
      <c r="AD15" s="463"/>
      <c r="AE15" s="463"/>
      <c r="AF15" s="463"/>
      <c r="AG15" s="505"/>
      <c r="AH15" s="462">
        <v>1797</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2199798</v>
      </c>
      <c r="BO15" s="375"/>
      <c r="BP15" s="375"/>
      <c r="BQ15" s="375"/>
      <c r="BR15" s="375"/>
      <c r="BS15" s="375"/>
      <c r="BT15" s="375"/>
      <c r="BU15" s="376"/>
      <c r="BV15" s="374">
        <v>2199980</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19.5</v>
      </c>
      <c r="AD16" s="499"/>
      <c r="AE16" s="499"/>
      <c r="AF16" s="499"/>
      <c r="AG16" s="500"/>
      <c r="AH16" s="498">
        <v>19.899999999999999</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5808459</v>
      </c>
      <c r="BO16" s="412"/>
      <c r="BP16" s="412"/>
      <c r="BQ16" s="412"/>
      <c r="BR16" s="412"/>
      <c r="BS16" s="412"/>
      <c r="BT16" s="412"/>
      <c r="BU16" s="413"/>
      <c r="BV16" s="411">
        <v>5580153</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5176</v>
      </c>
      <c r="AD17" s="463"/>
      <c r="AE17" s="463"/>
      <c r="AF17" s="463"/>
      <c r="AG17" s="505"/>
      <c r="AH17" s="462">
        <v>5552</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2737991</v>
      </c>
      <c r="BO17" s="412"/>
      <c r="BP17" s="412"/>
      <c r="BQ17" s="412"/>
      <c r="BR17" s="412"/>
      <c r="BS17" s="412"/>
      <c r="BT17" s="412"/>
      <c r="BU17" s="413"/>
      <c r="BV17" s="411">
        <v>2741367</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c r="A18" s="178"/>
      <c r="B18" s="533" t="s">
        <v>157</v>
      </c>
      <c r="C18" s="454"/>
      <c r="D18" s="454"/>
      <c r="E18" s="534"/>
      <c r="F18" s="534"/>
      <c r="G18" s="534"/>
      <c r="H18" s="534"/>
      <c r="I18" s="534"/>
      <c r="J18" s="534"/>
      <c r="K18" s="534"/>
      <c r="L18" s="535">
        <v>608.82000000000005</v>
      </c>
      <c r="M18" s="535"/>
      <c r="N18" s="535"/>
      <c r="O18" s="535"/>
      <c r="P18" s="535"/>
      <c r="Q18" s="535"/>
      <c r="R18" s="536"/>
      <c r="S18" s="536"/>
      <c r="T18" s="536"/>
      <c r="U18" s="536"/>
      <c r="V18" s="537"/>
      <c r="W18" s="429"/>
      <c r="X18" s="430"/>
      <c r="Y18" s="430"/>
      <c r="Z18" s="430"/>
      <c r="AA18" s="430"/>
      <c r="AB18" s="421"/>
      <c r="AC18" s="538">
        <v>63.8</v>
      </c>
      <c r="AD18" s="539"/>
      <c r="AE18" s="539"/>
      <c r="AF18" s="539"/>
      <c r="AG18" s="540"/>
      <c r="AH18" s="538">
        <v>61.6</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6083387</v>
      </c>
      <c r="BO18" s="412"/>
      <c r="BP18" s="412"/>
      <c r="BQ18" s="412"/>
      <c r="BR18" s="412"/>
      <c r="BS18" s="412"/>
      <c r="BT18" s="412"/>
      <c r="BU18" s="413"/>
      <c r="BV18" s="411">
        <v>5993690</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c r="A19" s="178"/>
      <c r="B19" s="533" t="s">
        <v>159</v>
      </c>
      <c r="C19" s="454"/>
      <c r="D19" s="454"/>
      <c r="E19" s="534"/>
      <c r="F19" s="534"/>
      <c r="G19" s="534"/>
      <c r="H19" s="534"/>
      <c r="I19" s="534"/>
      <c r="J19" s="534"/>
      <c r="K19" s="534"/>
      <c r="L19" s="542">
        <v>26</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7898013</v>
      </c>
      <c r="BO19" s="412"/>
      <c r="BP19" s="412"/>
      <c r="BQ19" s="412"/>
      <c r="BR19" s="412"/>
      <c r="BS19" s="412"/>
      <c r="BT19" s="412"/>
      <c r="BU19" s="413"/>
      <c r="BV19" s="411">
        <v>7835473</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c r="A20" s="178"/>
      <c r="B20" s="533" t="s">
        <v>161</v>
      </c>
      <c r="C20" s="454"/>
      <c r="D20" s="454"/>
      <c r="E20" s="534"/>
      <c r="F20" s="534"/>
      <c r="G20" s="534"/>
      <c r="H20" s="534"/>
      <c r="I20" s="534"/>
      <c r="J20" s="534"/>
      <c r="K20" s="534"/>
      <c r="L20" s="542">
        <v>5412</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c r="A21" s="178"/>
      <c r="B21" s="551" t="s">
        <v>162</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c r="A22" s="178"/>
      <c r="B22" s="581" t="s">
        <v>163</v>
      </c>
      <c r="C22" s="555"/>
      <c r="D22" s="556"/>
      <c r="E22" s="423" t="s">
        <v>1</v>
      </c>
      <c r="F22" s="428"/>
      <c r="G22" s="428"/>
      <c r="H22" s="428"/>
      <c r="I22" s="428"/>
      <c r="J22" s="428"/>
      <c r="K22" s="418"/>
      <c r="L22" s="423" t="s">
        <v>164</v>
      </c>
      <c r="M22" s="428"/>
      <c r="N22" s="428"/>
      <c r="O22" s="428"/>
      <c r="P22" s="418"/>
      <c r="Q22" s="586" t="s">
        <v>165</v>
      </c>
      <c r="R22" s="587"/>
      <c r="S22" s="587"/>
      <c r="T22" s="587"/>
      <c r="U22" s="587"/>
      <c r="V22" s="588"/>
      <c r="W22" s="554" t="s">
        <v>166</v>
      </c>
      <c r="X22" s="555"/>
      <c r="Y22" s="556"/>
      <c r="Z22" s="423" t="s">
        <v>1</v>
      </c>
      <c r="AA22" s="428"/>
      <c r="AB22" s="428"/>
      <c r="AC22" s="428"/>
      <c r="AD22" s="428"/>
      <c r="AE22" s="428"/>
      <c r="AF22" s="428"/>
      <c r="AG22" s="418"/>
      <c r="AH22" s="592" t="s">
        <v>167</v>
      </c>
      <c r="AI22" s="428"/>
      <c r="AJ22" s="428"/>
      <c r="AK22" s="428"/>
      <c r="AL22" s="418"/>
      <c r="AM22" s="592" t="s">
        <v>168</v>
      </c>
      <c r="AN22" s="593"/>
      <c r="AO22" s="593"/>
      <c r="AP22" s="593"/>
      <c r="AQ22" s="593"/>
      <c r="AR22" s="594"/>
      <c r="AS22" s="586" t="s">
        <v>165</v>
      </c>
      <c r="AT22" s="587"/>
      <c r="AU22" s="587"/>
      <c r="AV22" s="587"/>
      <c r="AW22" s="587"/>
      <c r="AX22" s="598"/>
      <c r="AY22" s="371" t="s">
        <v>169</v>
      </c>
      <c r="AZ22" s="372"/>
      <c r="BA22" s="372"/>
      <c r="BB22" s="372"/>
      <c r="BC22" s="372"/>
      <c r="BD22" s="372"/>
      <c r="BE22" s="372"/>
      <c r="BF22" s="372"/>
      <c r="BG22" s="372"/>
      <c r="BH22" s="372"/>
      <c r="BI22" s="372"/>
      <c r="BJ22" s="372"/>
      <c r="BK22" s="372"/>
      <c r="BL22" s="372"/>
      <c r="BM22" s="373"/>
      <c r="BN22" s="374">
        <v>9172450</v>
      </c>
      <c r="BO22" s="375"/>
      <c r="BP22" s="375"/>
      <c r="BQ22" s="375"/>
      <c r="BR22" s="375"/>
      <c r="BS22" s="375"/>
      <c r="BT22" s="375"/>
      <c r="BU22" s="376"/>
      <c r="BV22" s="374">
        <v>9336478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170</v>
      </c>
      <c r="AZ23" s="446"/>
      <c r="BA23" s="446"/>
      <c r="BB23" s="446"/>
      <c r="BC23" s="446"/>
      <c r="BD23" s="446"/>
      <c r="BE23" s="446"/>
      <c r="BF23" s="446"/>
      <c r="BG23" s="446"/>
      <c r="BH23" s="446"/>
      <c r="BI23" s="446"/>
      <c r="BJ23" s="446"/>
      <c r="BK23" s="446"/>
      <c r="BL23" s="446"/>
      <c r="BM23" s="447"/>
      <c r="BN23" s="411">
        <v>8348288</v>
      </c>
      <c r="BO23" s="412"/>
      <c r="BP23" s="412"/>
      <c r="BQ23" s="412"/>
      <c r="BR23" s="412"/>
      <c r="BS23" s="412"/>
      <c r="BT23" s="412"/>
      <c r="BU23" s="413"/>
      <c r="BV23" s="411">
        <v>8501716</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c r="A24" s="178"/>
      <c r="B24" s="582"/>
      <c r="C24" s="558"/>
      <c r="D24" s="559"/>
      <c r="E24" s="461" t="s">
        <v>171</v>
      </c>
      <c r="F24" s="441"/>
      <c r="G24" s="441"/>
      <c r="H24" s="441"/>
      <c r="I24" s="441"/>
      <c r="J24" s="441"/>
      <c r="K24" s="442"/>
      <c r="L24" s="462">
        <v>1</v>
      </c>
      <c r="M24" s="463"/>
      <c r="N24" s="463"/>
      <c r="O24" s="463"/>
      <c r="P24" s="505"/>
      <c r="Q24" s="462">
        <v>7520</v>
      </c>
      <c r="R24" s="463"/>
      <c r="S24" s="463"/>
      <c r="T24" s="463"/>
      <c r="U24" s="463"/>
      <c r="V24" s="505"/>
      <c r="W24" s="557"/>
      <c r="X24" s="558"/>
      <c r="Y24" s="559"/>
      <c r="Z24" s="461" t="s">
        <v>172</v>
      </c>
      <c r="AA24" s="441"/>
      <c r="AB24" s="441"/>
      <c r="AC24" s="441"/>
      <c r="AD24" s="441"/>
      <c r="AE24" s="441"/>
      <c r="AF24" s="441"/>
      <c r="AG24" s="442"/>
      <c r="AH24" s="462">
        <v>208</v>
      </c>
      <c r="AI24" s="463"/>
      <c r="AJ24" s="463"/>
      <c r="AK24" s="463"/>
      <c r="AL24" s="505"/>
      <c r="AM24" s="462">
        <v>617760</v>
      </c>
      <c r="AN24" s="463"/>
      <c r="AO24" s="463"/>
      <c r="AP24" s="463"/>
      <c r="AQ24" s="463"/>
      <c r="AR24" s="505"/>
      <c r="AS24" s="462">
        <v>2970</v>
      </c>
      <c r="AT24" s="463"/>
      <c r="AU24" s="463"/>
      <c r="AV24" s="463"/>
      <c r="AW24" s="463"/>
      <c r="AX24" s="464"/>
      <c r="AY24" s="527" t="s">
        <v>173</v>
      </c>
      <c r="AZ24" s="528"/>
      <c r="BA24" s="528"/>
      <c r="BB24" s="528"/>
      <c r="BC24" s="528"/>
      <c r="BD24" s="528"/>
      <c r="BE24" s="528"/>
      <c r="BF24" s="528"/>
      <c r="BG24" s="528"/>
      <c r="BH24" s="528"/>
      <c r="BI24" s="528"/>
      <c r="BJ24" s="528"/>
      <c r="BK24" s="528"/>
      <c r="BL24" s="528"/>
      <c r="BM24" s="529"/>
      <c r="BN24" s="411">
        <v>5143768</v>
      </c>
      <c r="BO24" s="412"/>
      <c r="BP24" s="412"/>
      <c r="BQ24" s="412"/>
      <c r="BR24" s="412"/>
      <c r="BS24" s="412"/>
      <c r="BT24" s="412"/>
      <c r="BU24" s="413"/>
      <c r="BV24" s="411">
        <v>5214074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c r="A25" s="178"/>
      <c r="B25" s="582"/>
      <c r="C25" s="558"/>
      <c r="D25" s="559"/>
      <c r="E25" s="461" t="s">
        <v>174</v>
      </c>
      <c r="F25" s="441"/>
      <c r="G25" s="441"/>
      <c r="H25" s="441"/>
      <c r="I25" s="441"/>
      <c r="J25" s="441"/>
      <c r="K25" s="442"/>
      <c r="L25" s="462">
        <v>1</v>
      </c>
      <c r="M25" s="463"/>
      <c r="N25" s="463"/>
      <c r="O25" s="463"/>
      <c r="P25" s="505"/>
      <c r="Q25" s="462">
        <v>5950</v>
      </c>
      <c r="R25" s="463"/>
      <c r="S25" s="463"/>
      <c r="T25" s="463"/>
      <c r="U25" s="463"/>
      <c r="V25" s="505"/>
      <c r="W25" s="557"/>
      <c r="X25" s="558"/>
      <c r="Y25" s="559"/>
      <c r="Z25" s="461" t="s">
        <v>175</v>
      </c>
      <c r="AA25" s="441"/>
      <c r="AB25" s="441"/>
      <c r="AC25" s="441"/>
      <c r="AD25" s="441"/>
      <c r="AE25" s="441"/>
      <c r="AF25" s="441"/>
      <c r="AG25" s="442"/>
      <c r="AH25" s="462" t="s">
        <v>132</v>
      </c>
      <c r="AI25" s="463"/>
      <c r="AJ25" s="463"/>
      <c r="AK25" s="463"/>
      <c r="AL25" s="505"/>
      <c r="AM25" s="462" t="s">
        <v>132</v>
      </c>
      <c r="AN25" s="463"/>
      <c r="AO25" s="463"/>
      <c r="AP25" s="463"/>
      <c r="AQ25" s="463"/>
      <c r="AR25" s="505"/>
      <c r="AS25" s="462" t="s">
        <v>132</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86213</v>
      </c>
      <c r="BO25" s="375"/>
      <c r="BP25" s="375"/>
      <c r="BQ25" s="375"/>
      <c r="BR25" s="375"/>
      <c r="BS25" s="375"/>
      <c r="BT25" s="375"/>
      <c r="BU25" s="376"/>
      <c r="BV25" s="374">
        <v>91620</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c r="A26" s="178"/>
      <c r="B26" s="582"/>
      <c r="C26" s="558"/>
      <c r="D26" s="559"/>
      <c r="E26" s="461" t="s">
        <v>177</v>
      </c>
      <c r="F26" s="441"/>
      <c r="G26" s="441"/>
      <c r="H26" s="441"/>
      <c r="I26" s="441"/>
      <c r="J26" s="441"/>
      <c r="K26" s="442"/>
      <c r="L26" s="462">
        <v>1</v>
      </c>
      <c r="M26" s="463"/>
      <c r="N26" s="463"/>
      <c r="O26" s="463"/>
      <c r="P26" s="505"/>
      <c r="Q26" s="462">
        <v>5430</v>
      </c>
      <c r="R26" s="463"/>
      <c r="S26" s="463"/>
      <c r="T26" s="463"/>
      <c r="U26" s="463"/>
      <c r="V26" s="505"/>
      <c r="W26" s="557"/>
      <c r="X26" s="558"/>
      <c r="Y26" s="559"/>
      <c r="Z26" s="461" t="s">
        <v>178</v>
      </c>
      <c r="AA26" s="563"/>
      <c r="AB26" s="563"/>
      <c r="AC26" s="563"/>
      <c r="AD26" s="563"/>
      <c r="AE26" s="563"/>
      <c r="AF26" s="563"/>
      <c r="AG26" s="564"/>
      <c r="AH26" s="462">
        <v>21</v>
      </c>
      <c r="AI26" s="463"/>
      <c r="AJ26" s="463"/>
      <c r="AK26" s="463"/>
      <c r="AL26" s="505"/>
      <c r="AM26" s="462">
        <v>60123</v>
      </c>
      <c r="AN26" s="463"/>
      <c r="AO26" s="463"/>
      <c r="AP26" s="463"/>
      <c r="AQ26" s="463"/>
      <c r="AR26" s="505"/>
      <c r="AS26" s="462">
        <v>2863</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132</v>
      </c>
      <c r="BO26" s="412"/>
      <c r="BP26" s="412"/>
      <c r="BQ26" s="412"/>
      <c r="BR26" s="412"/>
      <c r="BS26" s="412"/>
      <c r="BT26" s="412"/>
      <c r="BU26" s="413"/>
      <c r="BV26" s="411" t="s">
        <v>132</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c r="A27" s="178"/>
      <c r="B27" s="582"/>
      <c r="C27" s="558"/>
      <c r="D27" s="559"/>
      <c r="E27" s="461" t="s">
        <v>180</v>
      </c>
      <c r="F27" s="441"/>
      <c r="G27" s="441"/>
      <c r="H27" s="441"/>
      <c r="I27" s="441"/>
      <c r="J27" s="441"/>
      <c r="K27" s="442"/>
      <c r="L27" s="462">
        <v>1</v>
      </c>
      <c r="M27" s="463"/>
      <c r="N27" s="463"/>
      <c r="O27" s="463"/>
      <c r="P27" s="505"/>
      <c r="Q27" s="462">
        <v>3060</v>
      </c>
      <c r="R27" s="463"/>
      <c r="S27" s="463"/>
      <c r="T27" s="463"/>
      <c r="U27" s="463"/>
      <c r="V27" s="505"/>
      <c r="W27" s="557"/>
      <c r="X27" s="558"/>
      <c r="Y27" s="559"/>
      <c r="Z27" s="461" t="s">
        <v>181</v>
      </c>
      <c r="AA27" s="441"/>
      <c r="AB27" s="441"/>
      <c r="AC27" s="441"/>
      <c r="AD27" s="441"/>
      <c r="AE27" s="441"/>
      <c r="AF27" s="441"/>
      <c r="AG27" s="442"/>
      <c r="AH27" s="462" t="s">
        <v>132</v>
      </c>
      <c r="AI27" s="463"/>
      <c r="AJ27" s="463"/>
      <c r="AK27" s="463"/>
      <c r="AL27" s="505"/>
      <c r="AM27" s="462" t="s">
        <v>132</v>
      </c>
      <c r="AN27" s="463"/>
      <c r="AO27" s="463"/>
      <c r="AP27" s="463"/>
      <c r="AQ27" s="463"/>
      <c r="AR27" s="505"/>
      <c r="AS27" s="462" t="s">
        <v>182</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v>111393</v>
      </c>
      <c r="BO27" s="531"/>
      <c r="BP27" s="531"/>
      <c r="BQ27" s="531"/>
      <c r="BR27" s="531"/>
      <c r="BS27" s="531"/>
      <c r="BT27" s="531"/>
      <c r="BU27" s="532"/>
      <c r="BV27" s="530">
        <v>111391</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c r="A28" s="178"/>
      <c r="B28" s="582"/>
      <c r="C28" s="558"/>
      <c r="D28" s="559"/>
      <c r="E28" s="461" t="s">
        <v>184</v>
      </c>
      <c r="F28" s="441"/>
      <c r="G28" s="441"/>
      <c r="H28" s="441"/>
      <c r="I28" s="441"/>
      <c r="J28" s="441"/>
      <c r="K28" s="442"/>
      <c r="L28" s="462">
        <v>1</v>
      </c>
      <c r="M28" s="463"/>
      <c r="N28" s="463"/>
      <c r="O28" s="463"/>
      <c r="P28" s="505"/>
      <c r="Q28" s="462">
        <v>2480</v>
      </c>
      <c r="R28" s="463"/>
      <c r="S28" s="463"/>
      <c r="T28" s="463"/>
      <c r="U28" s="463"/>
      <c r="V28" s="505"/>
      <c r="W28" s="557"/>
      <c r="X28" s="558"/>
      <c r="Y28" s="559"/>
      <c r="Z28" s="461" t="s">
        <v>185</v>
      </c>
      <c r="AA28" s="441"/>
      <c r="AB28" s="441"/>
      <c r="AC28" s="441"/>
      <c r="AD28" s="441"/>
      <c r="AE28" s="441"/>
      <c r="AF28" s="441"/>
      <c r="AG28" s="442"/>
      <c r="AH28" s="462" t="s">
        <v>182</v>
      </c>
      <c r="AI28" s="463"/>
      <c r="AJ28" s="463"/>
      <c r="AK28" s="463"/>
      <c r="AL28" s="505"/>
      <c r="AM28" s="462" t="s">
        <v>182</v>
      </c>
      <c r="AN28" s="463"/>
      <c r="AO28" s="463"/>
      <c r="AP28" s="463"/>
      <c r="AQ28" s="463"/>
      <c r="AR28" s="505"/>
      <c r="AS28" s="462" t="s">
        <v>132</v>
      </c>
      <c r="AT28" s="463"/>
      <c r="AU28" s="463"/>
      <c r="AV28" s="463"/>
      <c r="AW28" s="463"/>
      <c r="AX28" s="464"/>
      <c r="AY28" s="565" t="s">
        <v>186</v>
      </c>
      <c r="AZ28" s="566"/>
      <c r="BA28" s="566"/>
      <c r="BB28" s="567"/>
      <c r="BC28" s="371" t="s">
        <v>47</v>
      </c>
      <c r="BD28" s="372"/>
      <c r="BE28" s="372"/>
      <c r="BF28" s="372"/>
      <c r="BG28" s="372"/>
      <c r="BH28" s="372"/>
      <c r="BI28" s="372"/>
      <c r="BJ28" s="372"/>
      <c r="BK28" s="372"/>
      <c r="BL28" s="372"/>
      <c r="BM28" s="373"/>
      <c r="BN28" s="374">
        <v>2369614</v>
      </c>
      <c r="BO28" s="375"/>
      <c r="BP28" s="375"/>
      <c r="BQ28" s="375"/>
      <c r="BR28" s="375"/>
      <c r="BS28" s="375"/>
      <c r="BT28" s="375"/>
      <c r="BU28" s="376"/>
      <c r="BV28" s="374">
        <v>2161755</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c r="A29" s="178"/>
      <c r="B29" s="582"/>
      <c r="C29" s="558"/>
      <c r="D29" s="559"/>
      <c r="E29" s="461" t="s">
        <v>187</v>
      </c>
      <c r="F29" s="441"/>
      <c r="G29" s="441"/>
      <c r="H29" s="441"/>
      <c r="I29" s="441"/>
      <c r="J29" s="441"/>
      <c r="K29" s="442"/>
      <c r="L29" s="462">
        <v>14</v>
      </c>
      <c r="M29" s="463"/>
      <c r="N29" s="463"/>
      <c r="O29" s="463"/>
      <c r="P29" s="505"/>
      <c r="Q29" s="462">
        <v>2380</v>
      </c>
      <c r="R29" s="463"/>
      <c r="S29" s="463"/>
      <c r="T29" s="463"/>
      <c r="U29" s="463"/>
      <c r="V29" s="505"/>
      <c r="W29" s="560"/>
      <c r="X29" s="561"/>
      <c r="Y29" s="562"/>
      <c r="Z29" s="461" t="s">
        <v>188</v>
      </c>
      <c r="AA29" s="441"/>
      <c r="AB29" s="441"/>
      <c r="AC29" s="441"/>
      <c r="AD29" s="441"/>
      <c r="AE29" s="441"/>
      <c r="AF29" s="441"/>
      <c r="AG29" s="442"/>
      <c r="AH29" s="462">
        <v>208</v>
      </c>
      <c r="AI29" s="463"/>
      <c r="AJ29" s="463"/>
      <c r="AK29" s="463"/>
      <c r="AL29" s="505"/>
      <c r="AM29" s="462">
        <v>617760</v>
      </c>
      <c r="AN29" s="463"/>
      <c r="AO29" s="463"/>
      <c r="AP29" s="463"/>
      <c r="AQ29" s="463"/>
      <c r="AR29" s="505"/>
      <c r="AS29" s="462">
        <v>2970</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273474</v>
      </c>
      <c r="BO29" s="412"/>
      <c r="BP29" s="412"/>
      <c r="BQ29" s="412"/>
      <c r="BR29" s="412"/>
      <c r="BS29" s="412"/>
      <c r="BT29" s="412"/>
      <c r="BU29" s="413"/>
      <c r="BV29" s="411">
        <v>91856</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95.7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392757</v>
      </c>
      <c r="BO30" s="531"/>
      <c r="BP30" s="531"/>
      <c r="BQ30" s="531"/>
      <c r="BR30" s="531"/>
      <c r="BS30" s="531"/>
      <c r="BT30" s="531"/>
      <c r="BU30" s="532"/>
      <c r="BV30" s="530">
        <v>314969</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197</v>
      </c>
      <c r="V33" s="435"/>
      <c r="W33" s="400" t="s">
        <v>199</v>
      </c>
      <c r="X33" s="400"/>
      <c r="Y33" s="400"/>
      <c r="Z33" s="400"/>
      <c r="AA33" s="400"/>
      <c r="AB33" s="400"/>
      <c r="AC33" s="400"/>
      <c r="AD33" s="400"/>
      <c r="AE33" s="400"/>
      <c r="AF33" s="400"/>
      <c r="AG33" s="400"/>
      <c r="AH33" s="400"/>
      <c r="AI33" s="400"/>
      <c r="AJ33" s="400"/>
      <c r="AK33" s="400"/>
      <c r="AL33" s="203"/>
      <c r="AM33" s="435" t="s">
        <v>200</v>
      </c>
      <c r="AN33" s="435"/>
      <c r="AO33" s="400" t="s">
        <v>201</v>
      </c>
      <c r="AP33" s="400"/>
      <c r="AQ33" s="400"/>
      <c r="AR33" s="400"/>
      <c r="AS33" s="400"/>
      <c r="AT33" s="400"/>
      <c r="AU33" s="400"/>
      <c r="AV33" s="400"/>
      <c r="AW33" s="400"/>
      <c r="AX33" s="400"/>
      <c r="AY33" s="400"/>
      <c r="AZ33" s="400"/>
      <c r="BA33" s="400"/>
      <c r="BB33" s="400"/>
      <c r="BC33" s="400"/>
      <c r="BD33" s="204"/>
      <c r="BE33" s="400" t="s">
        <v>202</v>
      </c>
      <c r="BF33" s="400"/>
      <c r="BG33" s="400" t="s">
        <v>203</v>
      </c>
      <c r="BH33" s="400"/>
      <c r="BI33" s="400"/>
      <c r="BJ33" s="400"/>
      <c r="BK33" s="400"/>
      <c r="BL33" s="400"/>
      <c r="BM33" s="400"/>
      <c r="BN33" s="400"/>
      <c r="BO33" s="400"/>
      <c r="BP33" s="400"/>
      <c r="BQ33" s="400"/>
      <c r="BR33" s="400"/>
      <c r="BS33" s="400"/>
      <c r="BT33" s="400"/>
      <c r="BU33" s="400"/>
      <c r="BV33" s="204"/>
      <c r="BW33" s="435" t="s">
        <v>202</v>
      </c>
      <c r="BX33" s="435"/>
      <c r="BY33" s="400" t="s">
        <v>204</v>
      </c>
      <c r="BZ33" s="400"/>
      <c r="CA33" s="400"/>
      <c r="CB33" s="400"/>
      <c r="CC33" s="400"/>
      <c r="CD33" s="400"/>
      <c r="CE33" s="400"/>
      <c r="CF33" s="400"/>
      <c r="CG33" s="400"/>
      <c r="CH33" s="400"/>
      <c r="CI33" s="400"/>
      <c r="CJ33" s="400"/>
      <c r="CK33" s="400"/>
      <c r="CL33" s="400"/>
      <c r="CM33" s="400"/>
      <c r="CN33" s="203"/>
      <c r="CO33" s="435" t="s">
        <v>197</v>
      </c>
      <c r="CP33" s="435"/>
      <c r="CQ33" s="400" t="s">
        <v>205</v>
      </c>
      <c r="CR33" s="400"/>
      <c r="CS33" s="400"/>
      <c r="CT33" s="400"/>
      <c r="CU33" s="400"/>
      <c r="CV33" s="400"/>
      <c r="CW33" s="400"/>
      <c r="CX33" s="400"/>
      <c r="CY33" s="400"/>
      <c r="CZ33" s="400"/>
      <c r="DA33" s="400"/>
      <c r="DB33" s="400"/>
      <c r="DC33" s="400"/>
      <c r="DD33" s="400"/>
      <c r="DE33" s="400"/>
      <c r="DF33" s="203"/>
      <c r="DG33" s="600" t="s">
        <v>206</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f>IF(BG34="","",MAX(C34:D43,U34:V43,AM34:AN43)+1)</f>
        <v>10</v>
      </c>
      <c r="BF34" s="601"/>
      <c r="BG34" s="602" t="str">
        <f>IF('各会計、関係団体の財政状況及び健全化判断比率'!B35="","",'各会計、関係団体の財政状況及び健全化判断比率'!B35)</f>
        <v>簡易水道事業特別会計</v>
      </c>
      <c r="BH34" s="602"/>
      <c r="BI34" s="602"/>
      <c r="BJ34" s="602"/>
      <c r="BK34" s="602"/>
      <c r="BL34" s="602"/>
      <c r="BM34" s="602"/>
      <c r="BN34" s="602"/>
      <c r="BO34" s="602"/>
      <c r="BP34" s="602"/>
      <c r="BQ34" s="602"/>
      <c r="BR34" s="602"/>
      <c r="BS34" s="602"/>
      <c r="BT34" s="602"/>
      <c r="BU34" s="602"/>
      <c r="BV34" s="178"/>
      <c r="BW34" s="601">
        <f>IF(BY34="","",MAX(C34:D43,U34:V43,AM34:AN43,BE34:BF43)+1)</f>
        <v>11</v>
      </c>
      <c r="BX34" s="601"/>
      <c r="BY34" s="602" t="str">
        <f>IF('各会計、関係団体の財政状況及び健全化判断比率'!B68="","",'各会計、関係団体の財政状況及び健全化判断比率'!B68)</f>
        <v>滝沢・雫石環境組合</v>
      </c>
      <c r="BZ34" s="602"/>
      <c r="CA34" s="602"/>
      <c r="CB34" s="602"/>
      <c r="CC34" s="602"/>
      <c r="CD34" s="602"/>
      <c r="CE34" s="602"/>
      <c r="CF34" s="602"/>
      <c r="CG34" s="602"/>
      <c r="CH34" s="602"/>
      <c r="CI34" s="602"/>
      <c r="CJ34" s="602"/>
      <c r="CK34" s="602"/>
      <c r="CL34" s="602"/>
      <c r="CM34" s="602"/>
      <c r="CN34" s="178"/>
      <c r="CO34" s="601">
        <f>IF(CQ34="","",MAX(C34:D43,U34:V43,AM34:AN43,BE34:BF43,BW34:BX43)+1)</f>
        <v>19</v>
      </c>
      <c r="CP34" s="601"/>
      <c r="CQ34" s="602" t="str">
        <f>IF('各会計、関係団体の財政状況及び健全化判断比率'!BS7="","",'各会計、関係団体の財政状況及び健全化判断比率'!BS7)</f>
        <v>㈱しずくいし</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f>IF(E35="","",C34+1)</f>
        <v>2</v>
      </c>
      <c r="D35" s="601"/>
      <c r="E35" s="602" t="str">
        <f>IF('各会計、関係団体の財政状況及び健全化判断比率'!B8="","",'各会計、関係団体の財政状況及び健全化判断比率'!B8)</f>
        <v>雫石町立雫石診療所特別会計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介護保険事業勘定特別会計</v>
      </c>
      <c r="X35" s="602"/>
      <c r="Y35" s="602"/>
      <c r="Z35" s="602"/>
      <c r="AA35" s="602"/>
      <c r="AB35" s="602"/>
      <c r="AC35" s="602"/>
      <c r="AD35" s="602"/>
      <c r="AE35" s="602"/>
      <c r="AF35" s="602"/>
      <c r="AG35" s="602"/>
      <c r="AH35" s="602"/>
      <c r="AI35" s="602"/>
      <c r="AJ35" s="602"/>
      <c r="AK35" s="602"/>
      <c r="AL35" s="178"/>
      <c r="AM35" s="601">
        <f t="shared" ref="AM35:AM43" si="0">IF(AO35="","",AM34+1)</f>
        <v>8</v>
      </c>
      <c r="AN35" s="601"/>
      <c r="AO35" s="602" t="str">
        <f>IF('各会計、関係団体の財政状況及び健全化判断比率'!B33="","",'各会計、関係団体の財政状況及び健全化判断比率'!B33)</f>
        <v>下水道事業会計（公共下水道事業）</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12</v>
      </c>
      <c r="BX35" s="601"/>
      <c r="BY35" s="602" t="str">
        <f>IF('各会計、関係団体の財政状況及び健全化判断比率'!B69="","",'各会計、関係団体の財政状況及び健全化判断比率'!B69)</f>
        <v>盛岡地区衛生処理組合</v>
      </c>
      <c r="BZ35" s="602"/>
      <c r="CA35" s="602"/>
      <c r="CB35" s="602"/>
      <c r="CC35" s="602"/>
      <c r="CD35" s="602"/>
      <c r="CE35" s="602"/>
      <c r="CF35" s="602"/>
      <c r="CG35" s="602"/>
      <c r="CH35" s="602"/>
      <c r="CI35" s="602"/>
      <c r="CJ35" s="602"/>
      <c r="CK35" s="602"/>
      <c r="CL35" s="602"/>
      <c r="CM35" s="602"/>
      <c r="CN35" s="178"/>
      <c r="CO35" s="601">
        <f t="shared" ref="CO35:CO43" si="3">IF(CQ35="","",CO34+1)</f>
        <v>20</v>
      </c>
      <c r="CP35" s="601"/>
      <c r="CQ35" s="602" t="str">
        <f>IF('各会計、関係団体の財政状況及び健全化判断比率'!BS8="","",'各会計、関係団体の財政状況及び健全化判断比率'!BS8)</f>
        <v>鶯宿温泉開発㈱</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f t="shared" si="0"/>
        <v>9</v>
      </c>
      <c r="AN36" s="601"/>
      <c r="AO36" s="602" t="str">
        <f>IF('各会計、関係団体の財政状況及び健全化判断比率'!B34="","",'各会計、関係団体の財政状況及び健全化判断比率'!B34)</f>
        <v>下水道事業会計（農業集落排水事業）</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13</v>
      </c>
      <c r="BX36" s="601"/>
      <c r="BY36" s="602" t="str">
        <f>IF('各会計、関係団体の財政状況及び健全化判断比率'!B70="","",'各会計、関係団体の財政状況及び健全化判断比率'!B70)</f>
        <v>盛岡地区広域消防組合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6</v>
      </c>
      <c r="V37" s="601"/>
      <c r="W37" s="602" t="str">
        <f>IF('各会計、関係団体の財政状況及び健全化判断比率'!B31="","",'各会計、関係団体の財政状況及び健全化判断比率'!B31)</f>
        <v>介護保険介護サービス事業勘定特別会計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14</v>
      </c>
      <c r="BX37" s="601"/>
      <c r="BY37" s="602" t="str">
        <f>IF('各会計、関係団体の財政状況及び健全化判断比率'!B71="","",'各会計、関係団体の財政状況及び健全化判断比率'!B71)</f>
        <v>岩手県市町村総合事務組合（一般会計）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15</v>
      </c>
      <c r="BX38" s="601"/>
      <c r="BY38" s="602" t="str">
        <f>IF('各会計、関係団体の財政状況及び健全化判断比率'!B72="","",'各会計、関係団体の財政状況及び健全化判断比率'!B72)</f>
        <v>岩手県市町村総合事務組合（特別会計）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16</v>
      </c>
      <c r="BX39" s="601"/>
      <c r="BY39" s="602" t="str">
        <f>IF('各会計、関係団体の財政状況及び健全化判断比率'!B73="","",'各会計、関係団体の財政状況及び健全化判断比率'!B73)</f>
        <v>岩手県後期高齢者医療広域連合（一般会計）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17</v>
      </c>
      <c r="BX40" s="601"/>
      <c r="BY40" s="602" t="str">
        <f>IF('各会計、関係団体の財政状況及び健全化判断比率'!B74="","",'各会計、関係団体の財政状況及び健全化判断比率'!B74)</f>
        <v>岩手県後期高齢者医療広域連合（特別会計）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18</v>
      </c>
      <c r="BX41" s="601"/>
      <c r="BY41" s="602" t="str">
        <f>IF('各会計、関係団体の財政状況及び健全化判断比率'!B75="","",'各会計、関係団体の財政状況及び健全化判断比率'!B75)</f>
        <v>矢櫃山造林一部事務組合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604" t="s">
        <v>208</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c r="E47" s="604" t="s">
        <v>209</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c r="E48" s="604" t="s">
        <v>210</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c r="E49" s="605" t="s">
        <v>211</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c r="E50" s="604" t="s">
        <v>212</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c r="E51" s="604" t="s">
        <v>213</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c r="E52" s="604" t="s">
        <v>214</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c r="E53" s="360" t="s">
        <v>596</v>
      </c>
    </row>
    <row r="54" spans="5:113"/>
    <row r="55" spans="5:113"/>
    <row r="56" spans="5:113"/>
  </sheetData>
  <sheetProtection algorithmName="SHA-512" hashValue="3ZpI3C3NU0mHEdr1OADTgWjUmMXqiTDuIHJbIclGsajmzEldpe6y4Im0Nm6man01KhAMcilFZbt4+tqCwrZG2w==" saltValue="nuT9P6Z5wL3JgcAkrXOS+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80" t="s">
        <v>569</v>
      </c>
      <c r="D34" s="1180"/>
      <c r="E34" s="1181"/>
      <c r="F34" s="32">
        <v>13.16</v>
      </c>
      <c r="G34" s="33">
        <v>14.09</v>
      </c>
      <c r="H34" s="33">
        <v>14.88</v>
      </c>
      <c r="I34" s="33">
        <v>12.19</v>
      </c>
      <c r="J34" s="34">
        <v>9.66</v>
      </c>
      <c r="K34" s="22"/>
      <c r="L34" s="22"/>
      <c r="M34" s="22"/>
      <c r="N34" s="22"/>
      <c r="O34" s="22"/>
      <c r="P34" s="22"/>
    </row>
    <row r="35" spans="1:16" ht="39" customHeight="1">
      <c r="A35" s="22"/>
      <c r="B35" s="35"/>
      <c r="C35" s="1174" t="s">
        <v>570</v>
      </c>
      <c r="D35" s="1175"/>
      <c r="E35" s="1176"/>
      <c r="F35" s="36">
        <v>2.74</v>
      </c>
      <c r="G35" s="37">
        <v>2.14</v>
      </c>
      <c r="H35" s="37">
        <v>3</v>
      </c>
      <c r="I35" s="37">
        <v>1.98</v>
      </c>
      <c r="J35" s="38">
        <v>3.82</v>
      </c>
      <c r="K35" s="22"/>
      <c r="L35" s="22"/>
      <c r="M35" s="22"/>
      <c r="N35" s="22"/>
      <c r="O35" s="22"/>
      <c r="P35" s="22"/>
    </row>
    <row r="36" spans="1:16" ht="39" customHeight="1">
      <c r="A36" s="22"/>
      <c r="B36" s="35"/>
      <c r="C36" s="1174" t="s">
        <v>571</v>
      </c>
      <c r="D36" s="1175"/>
      <c r="E36" s="1176"/>
      <c r="F36" s="36">
        <v>0.67</v>
      </c>
      <c r="G36" s="37">
        <v>1.05</v>
      </c>
      <c r="H36" s="37">
        <v>1.33</v>
      </c>
      <c r="I36" s="37">
        <v>1.57</v>
      </c>
      <c r="J36" s="38">
        <v>1.79</v>
      </c>
      <c r="K36" s="22"/>
      <c r="L36" s="22"/>
      <c r="M36" s="22"/>
      <c r="N36" s="22"/>
      <c r="O36" s="22"/>
      <c r="P36" s="22"/>
    </row>
    <row r="37" spans="1:16" ht="39" customHeight="1">
      <c r="A37" s="22"/>
      <c r="B37" s="35"/>
      <c r="C37" s="1174" t="s">
        <v>572</v>
      </c>
      <c r="D37" s="1175"/>
      <c r="E37" s="1176"/>
      <c r="F37" s="36">
        <v>0.77</v>
      </c>
      <c r="G37" s="37">
        <v>0.06</v>
      </c>
      <c r="H37" s="37">
        <v>0.38</v>
      </c>
      <c r="I37" s="37">
        <v>0.46</v>
      </c>
      <c r="J37" s="38">
        <v>0.33</v>
      </c>
      <c r="K37" s="22"/>
      <c r="L37" s="22"/>
      <c r="M37" s="22"/>
      <c r="N37" s="22"/>
      <c r="O37" s="22"/>
      <c r="P37" s="22"/>
    </row>
    <row r="38" spans="1:16" ht="39" customHeight="1">
      <c r="A38" s="22"/>
      <c r="B38" s="35"/>
      <c r="C38" s="1174" t="s">
        <v>573</v>
      </c>
      <c r="D38" s="1175"/>
      <c r="E38" s="1176"/>
      <c r="F38" s="36">
        <v>0.54</v>
      </c>
      <c r="G38" s="37">
        <v>0.88</v>
      </c>
      <c r="H38" s="37">
        <v>0.71</v>
      </c>
      <c r="I38" s="37">
        <v>0.8</v>
      </c>
      <c r="J38" s="38">
        <v>0.18</v>
      </c>
      <c r="K38" s="22"/>
      <c r="L38" s="22"/>
      <c r="M38" s="22"/>
      <c r="N38" s="22"/>
      <c r="O38" s="22"/>
      <c r="P38" s="22"/>
    </row>
    <row r="39" spans="1:16" ht="39" customHeight="1">
      <c r="A39" s="22"/>
      <c r="B39" s="35"/>
      <c r="C39" s="1174" t="s">
        <v>574</v>
      </c>
      <c r="D39" s="1175"/>
      <c r="E39" s="1176"/>
      <c r="F39" s="36">
        <v>0.09</v>
      </c>
      <c r="G39" s="37">
        <v>0.25</v>
      </c>
      <c r="H39" s="37">
        <v>0.08</v>
      </c>
      <c r="I39" s="37">
        <v>0.13</v>
      </c>
      <c r="J39" s="38">
        <v>0.15</v>
      </c>
      <c r="K39" s="22"/>
      <c r="L39" s="22"/>
      <c r="M39" s="22"/>
      <c r="N39" s="22"/>
      <c r="O39" s="22"/>
      <c r="P39" s="22"/>
    </row>
    <row r="40" spans="1:16" ht="39" customHeight="1">
      <c r="A40" s="22"/>
      <c r="B40" s="35"/>
      <c r="C40" s="1174" t="s">
        <v>575</v>
      </c>
      <c r="D40" s="1175"/>
      <c r="E40" s="1176"/>
      <c r="F40" s="36">
        <v>0.03</v>
      </c>
      <c r="G40" s="37">
        <v>0.28000000000000003</v>
      </c>
      <c r="H40" s="37">
        <v>0.33</v>
      </c>
      <c r="I40" s="37">
        <v>0.38</v>
      </c>
      <c r="J40" s="38">
        <v>7.0000000000000007E-2</v>
      </c>
      <c r="K40" s="22"/>
      <c r="L40" s="22"/>
      <c r="M40" s="22"/>
      <c r="N40" s="22"/>
      <c r="O40" s="22"/>
      <c r="P40" s="22"/>
    </row>
    <row r="41" spans="1:16" ht="39" customHeight="1">
      <c r="A41" s="22"/>
      <c r="B41" s="35"/>
      <c r="C41" s="1174" t="s">
        <v>576</v>
      </c>
      <c r="D41" s="1175"/>
      <c r="E41" s="1176"/>
      <c r="F41" s="36">
        <v>0</v>
      </c>
      <c r="G41" s="37">
        <v>0</v>
      </c>
      <c r="H41" s="37">
        <v>0</v>
      </c>
      <c r="I41" s="37">
        <v>0</v>
      </c>
      <c r="J41" s="38">
        <v>0.02</v>
      </c>
      <c r="K41" s="22"/>
      <c r="L41" s="22"/>
      <c r="M41" s="22"/>
      <c r="N41" s="22"/>
      <c r="O41" s="22"/>
      <c r="P41" s="22"/>
    </row>
    <row r="42" spans="1:16" ht="39" customHeight="1">
      <c r="A42" s="22"/>
      <c r="B42" s="39"/>
      <c r="C42" s="1174" t="s">
        <v>577</v>
      </c>
      <c r="D42" s="1175"/>
      <c r="E42" s="1176"/>
      <c r="F42" s="36" t="s">
        <v>520</v>
      </c>
      <c r="G42" s="37" t="s">
        <v>520</v>
      </c>
      <c r="H42" s="37" t="s">
        <v>520</v>
      </c>
      <c r="I42" s="37" t="s">
        <v>520</v>
      </c>
      <c r="J42" s="38" t="s">
        <v>520</v>
      </c>
      <c r="K42" s="22"/>
      <c r="L42" s="22"/>
      <c r="M42" s="22"/>
      <c r="N42" s="22"/>
      <c r="O42" s="22"/>
      <c r="P42" s="22"/>
    </row>
    <row r="43" spans="1:16" ht="39" customHeight="1" thickBot="1">
      <c r="A43" s="22"/>
      <c r="B43" s="40"/>
      <c r="C43" s="1177" t="s">
        <v>578</v>
      </c>
      <c r="D43" s="1178"/>
      <c r="E43" s="1179"/>
      <c r="F43" s="41">
        <v>0</v>
      </c>
      <c r="G43" s="42">
        <v>0</v>
      </c>
      <c r="H43" s="42">
        <v>0.03</v>
      </c>
      <c r="I43" s="42">
        <v>0.06</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zHwkqETpod+rpLQGtU369yeVWxsc4EhoQTfnmEFr7avqbRwmpTEDy+7gM7e/9zEx0s7elLqCE1aOVNb1O98c4w==" saltValue="ozJEidpHV47k1MMhp5hL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182" t="s">
        <v>10</v>
      </c>
      <c r="C45" s="1183"/>
      <c r="D45" s="58"/>
      <c r="E45" s="1188" t="s">
        <v>11</v>
      </c>
      <c r="F45" s="1188"/>
      <c r="G45" s="1188"/>
      <c r="H45" s="1188"/>
      <c r="I45" s="1188"/>
      <c r="J45" s="1189"/>
      <c r="K45" s="59">
        <v>919</v>
      </c>
      <c r="L45" s="60">
        <v>923</v>
      </c>
      <c r="M45" s="60">
        <v>853</v>
      </c>
      <c r="N45" s="60">
        <v>888</v>
      </c>
      <c r="O45" s="61">
        <v>942</v>
      </c>
      <c r="P45" s="48"/>
      <c r="Q45" s="48"/>
      <c r="R45" s="48"/>
      <c r="S45" s="48"/>
      <c r="T45" s="48"/>
      <c r="U45" s="48"/>
    </row>
    <row r="46" spans="1:21" ht="30.75" customHeight="1">
      <c r="A46" s="48"/>
      <c r="B46" s="1184"/>
      <c r="C46" s="1185"/>
      <c r="D46" s="62"/>
      <c r="E46" s="1190" t="s">
        <v>12</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c r="A47" s="48"/>
      <c r="B47" s="1184"/>
      <c r="C47" s="1185"/>
      <c r="D47" s="62"/>
      <c r="E47" s="1190" t="s">
        <v>13</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c r="A48" s="48"/>
      <c r="B48" s="1184"/>
      <c r="C48" s="1185"/>
      <c r="D48" s="62"/>
      <c r="E48" s="1190" t="s">
        <v>14</v>
      </c>
      <c r="F48" s="1190"/>
      <c r="G48" s="1190"/>
      <c r="H48" s="1190"/>
      <c r="I48" s="1190"/>
      <c r="J48" s="1191"/>
      <c r="K48" s="63">
        <v>280</v>
      </c>
      <c r="L48" s="64">
        <v>282</v>
      </c>
      <c r="M48" s="64">
        <v>272</v>
      </c>
      <c r="N48" s="64">
        <v>273</v>
      </c>
      <c r="O48" s="65">
        <v>264</v>
      </c>
      <c r="P48" s="48"/>
      <c r="Q48" s="48"/>
      <c r="R48" s="48"/>
      <c r="S48" s="48"/>
      <c r="T48" s="48"/>
      <c r="U48" s="48"/>
    </row>
    <row r="49" spans="1:21" ht="30.75" customHeight="1">
      <c r="A49" s="48"/>
      <c r="B49" s="1184"/>
      <c r="C49" s="1185"/>
      <c r="D49" s="62"/>
      <c r="E49" s="1190" t="s">
        <v>15</v>
      </c>
      <c r="F49" s="1190"/>
      <c r="G49" s="1190"/>
      <c r="H49" s="1190"/>
      <c r="I49" s="1190"/>
      <c r="J49" s="1191"/>
      <c r="K49" s="63">
        <v>77</v>
      </c>
      <c r="L49" s="64">
        <v>57</v>
      </c>
      <c r="M49" s="64">
        <v>53</v>
      </c>
      <c r="N49" s="64">
        <v>30</v>
      </c>
      <c r="O49" s="65">
        <v>31</v>
      </c>
      <c r="P49" s="48"/>
      <c r="Q49" s="48"/>
      <c r="R49" s="48"/>
      <c r="S49" s="48"/>
      <c r="T49" s="48"/>
      <c r="U49" s="48"/>
    </row>
    <row r="50" spans="1:21" ht="30.75" customHeight="1">
      <c r="A50" s="48"/>
      <c r="B50" s="1184"/>
      <c r="C50" s="1185"/>
      <c r="D50" s="62"/>
      <c r="E50" s="1190" t="s">
        <v>16</v>
      </c>
      <c r="F50" s="1190"/>
      <c r="G50" s="1190"/>
      <c r="H50" s="1190"/>
      <c r="I50" s="1190"/>
      <c r="J50" s="1191"/>
      <c r="K50" s="63">
        <v>14</v>
      </c>
      <c r="L50" s="64">
        <v>13</v>
      </c>
      <c r="M50" s="64">
        <v>14</v>
      </c>
      <c r="N50" s="64">
        <v>15</v>
      </c>
      <c r="O50" s="65">
        <v>15</v>
      </c>
      <c r="P50" s="48"/>
      <c r="Q50" s="48"/>
      <c r="R50" s="48"/>
      <c r="S50" s="48"/>
      <c r="T50" s="48"/>
      <c r="U50" s="48"/>
    </row>
    <row r="51" spans="1:21" ht="30.75" customHeight="1">
      <c r="A51" s="48"/>
      <c r="B51" s="1186"/>
      <c r="C51" s="1187"/>
      <c r="D51" s="66"/>
      <c r="E51" s="1190" t="s">
        <v>17</v>
      </c>
      <c r="F51" s="1190"/>
      <c r="G51" s="1190"/>
      <c r="H51" s="1190"/>
      <c r="I51" s="1190"/>
      <c r="J51" s="1191"/>
      <c r="K51" s="63" t="s">
        <v>520</v>
      </c>
      <c r="L51" s="64" t="s">
        <v>520</v>
      </c>
      <c r="M51" s="64">
        <v>0</v>
      </c>
      <c r="N51" s="64" t="s">
        <v>520</v>
      </c>
      <c r="O51" s="65">
        <v>0</v>
      </c>
      <c r="P51" s="48"/>
      <c r="Q51" s="48"/>
      <c r="R51" s="48"/>
      <c r="S51" s="48"/>
      <c r="T51" s="48"/>
      <c r="U51" s="48"/>
    </row>
    <row r="52" spans="1:21" ht="30.75" customHeight="1">
      <c r="A52" s="48"/>
      <c r="B52" s="1192" t="s">
        <v>18</v>
      </c>
      <c r="C52" s="1193"/>
      <c r="D52" s="66"/>
      <c r="E52" s="1190" t="s">
        <v>19</v>
      </c>
      <c r="F52" s="1190"/>
      <c r="G52" s="1190"/>
      <c r="H52" s="1190"/>
      <c r="I52" s="1190"/>
      <c r="J52" s="1191"/>
      <c r="K52" s="63">
        <v>970</v>
      </c>
      <c r="L52" s="64">
        <v>935</v>
      </c>
      <c r="M52" s="64">
        <v>859</v>
      </c>
      <c r="N52" s="64">
        <v>868</v>
      </c>
      <c r="O52" s="65">
        <v>884</v>
      </c>
      <c r="P52" s="48"/>
      <c r="Q52" s="48"/>
      <c r="R52" s="48"/>
      <c r="S52" s="48"/>
      <c r="T52" s="48"/>
      <c r="U52" s="48"/>
    </row>
    <row r="53" spans="1:21" ht="30.75" customHeight="1" thickBot="1">
      <c r="A53" s="48"/>
      <c r="B53" s="1194" t="s">
        <v>20</v>
      </c>
      <c r="C53" s="1195"/>
      <c r="D53" s="67"/>
      <c r="E53" s="1196" t="s">
        <v>21</v>
      </c>
      <c r="F53" s="1196"/>
      <c r="G53" s="1196"/>
      <c r="H53" s="1196"/>
      <c r="I53" s="1196"/>
      <c r="J53" s="1197"/>
      <c r="K53" s="68">
        <v>320</v>
      </c>
      <c r="L53" s="69">
        <v>340</v>
      </c>
      <c r="M53" s="69">
        <v>333</v>
      </c>
      <c r="N53" s="69">
        <v>338</v>
      </c>
      <c r="O53" s="70">
        <v>368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198" t="s">
        <v>24</v>
      </c>
      <c r="C57" s="1199"/>
      <c r="D57" s="1202" t="s">
        <v>25</v>
      </c>
      <c r="E57" s="1203"/>
      <c r="F57" s="1203"/>
      <c r="G57" s="1203"/>
      <c r="H57" s="1203"/>
      <c r="I57" s="1203"/>
      <c r="J57" s="1204"/>
      <c r="K57" s="83"/>
      <c r="L57" s="84"/>
      <c r="M57" s="84"/>
      <c r="N57" s="84"/>
      <c r="O57" s="85"/>
    </row>
    <row r="58" spans="1:21" ht="31.5" customHeight="1" thickBot="1">
      <c r="B58" s="1200"/>
      <c r="C58" s="1201"/>
      <c r="D58" s="1205" t="s">
        <v>26</v>
      </c>
      <c r="E58" s="1206"/>
      <c r="F58" s="1206"/>
      <c r="G58" s="1206"/>
      <c r="H58" s="1206"/>
      <c r="I58" s="1206"/>
      <c r="J58" s="120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mTwXlHJF8r3Fm1F7Y5A+X1vN0mftuzUBcmFz8S1o9vghUfiXUSLLZfv3bG/c2rtaLXzO7GC9Cpcuce4Cz1e5g==" saltValue="fR/3zn7XqLCvHNWoYOs4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562</v>
      </c>
      <c r="J40" s="100" t="s">
        <v>563</v>
      </c>
      <c r="K40" s="100" t="s">
        <v>564</v>
      </c>
      <c r="L40" s="100" t="s">
        <v>565</v>
      </c>
      <c r="M40" s="101" t="s">
        <v>566</v>
      </c>
    </row>
    <row r="41" spans="2:13" ht="27.75" customHeight="1">
      <c r="B41" s="1208" t="s">
        <v>29</v>
      </c>
      <c r="C41" s="1209"/>
      <c r="D41" s="102"/>
      <c r="E41" s="1214" t="s">
        <v>30</v>
      </c>
      <c r="F41" s="1214"/>
      <c r="G41" s="1214"/>
      <c r="H41" s="1215"/>
      <c r="I41" s="351">
        <v>8547</v>
      </c>
      <c r="J41" s="352">
        <v>8935</v>
      </c>
      <c r="K41" s="352">
        <v>9337</v>
      </c>
      <c r="L41" s="352">
        <v>9336</v>
      </c>
      <c r="M41" s="353">
        <v>9172</v>
      </c>
    </row>
    <row r="42" spans="2:13" ht="27.75" customHeight="1">
      <c r="B42" s="1210"/>
      <c r="C42" s="1211"/>
      <c r="D42" s="103"/>
      <c r="E42" s="1216" t="s">
        <v>31</v>
      </c>
      <c r="F42" s="1216"/>
      <c r="G42" s="1216"/>
      <c r="H42" s="1217"/>
      <c r="I42" s="354">
        <v>89</v>
      </c>
      <c r="J42" s="355">
        <v>82</v>
      </c>
      <c r="K42" s="355">
        <v>83</v>
      </c>
      <c r="L42" s="355">
        <v>67</v>
      </c>
      <c r="M42" s="356">
        <v>64</v>
      </c>
    </row>
    <row r="43" spans="2:13" ht="27.75" customHeight="1">
      <c r="B43" s="1210"/>
      <c r="C43" s="1211"/>
      <c r="D43" s="103"/>
      <c r="E43" s="1216" t="s">
        <v>32</v>
      </c>
      <c r="F43" s="1216"/>
      <c r="G43" s="1216"/>
      <c r="H43" s="1217"/>
      <c r="I43" s="354">
        <v>4232</v>
      </c>
      <c r="J43" s="355">
        <v>4582</v>
      </c>
      <c r="K43" s="355">
        <v>4683</v>
      </c>
      <c r="L43" s="355">
        <v>4491</v>
      </c>
      <c r="M43" s="356">
        <v>2545</v>
      </c>
    </row>
    <row r="44" spans="2:13" ht="27.75" customHeight="1">
      <c r="B44" s="1210"/>
      <c r="C44" s="1211"/>
      <c r="D44" s="103"/>
      <c r="E44" s="1216" t="s">
        <v>33</v>
      </c>
      <c r="F44" s="1216"/>
      <c r="G44" s="1216"/>
      <c r="H44" s="1217"/>
      <c r="I44" s="354">
        <v>277</v>
      </c>
      <c r="J44" s="355">
        <v>207</v>
      </c>
      <c r="K44" s="355">
        <v>166</v>
      </c>
      <c r="L44" s="355">
        <v>136</v>
      </c>
      <c r="M44" s="356">
        <v>179</v>
      </c>
    </row>
    <row r="45" spans="2:13" ht="27.75" customHeight="1">
      <c r="B45" s="1210"/>
      <c r="C45" s="1211"/>
      <c r="D45" s="103"/>
      <c r="E45" s="1216" t="s">
        <v>34</v>
      </c>
      <c r="F45" s="1216"/>
      <c r="G45" s="1216"/>
      <c r="H45" s="1217"/>
      <c r="I45" s="354">
        <v>1348</v>
      </c>
      <c r="J45" s="355">
        <v>1278</v>
      </c>
      <c r="K45" s="355">
        <v>1310</v>
      </c>
      <c r="L45" s="355">
        <v>1288</v>
      </c>
      <c r="M45" s="356">
        <v>1415</v>
      </c>
    </row>
    <row r="46" spans="2:13" ht="27.75" customHeight="1">
      <c r="B46" s="1210"/>
      <c r="C46" s="1211"/>
      <c r="D46" s="104"/>
      <c r="E46" s="1216" t="s">
        <v>35</v>
      </c>
      <c r="F46" s="1216"/>
      <c r="G46" s="1216"/>
      <c r="H46" s="1217"/>
      <c r="I46" s="354" t="s">
        <v>520</v>
      </c>
      <c r="J46" s="355" t="s">
        <v>520</v>
      </c>
      <c r="K46" s="355" t="s">
        <v>520</v>
      </c>
      <c r="L46" s="355" t="s">
        <v>520</v>
      </c>
      <c r="M46" s="356" t="s">
        <v>520</v>
      </c>
    </row>
    <row r="47" spans="2:13" ht="27.75" customHeight="1">
      <c r="B47" s="1210"/>
      <c r="C47" s="1211"/>
      <c r="D47" s="105"/>
      <c r="E47" s="1218" t="s">
        <v>36</v>
      </c>
      <c r="F47" s="1219"/>
      <c r="G47" s="1219"/>
      <c r="H47" s="1220"/>
      <c r="I47" s="354" t="s">
        <v>520</v>
      </c>
      <c r="J47" s="355" t="s">
        <v>520</v>
      </c>
      <c r="K47" s="355" t="s">
        <v>520</v>
      </c>
      <c r="L47" s="355" t="s">
        <v>520</v>
      </c>
      <c r="M47" s="356" t="s">
        <v>520</v>
      </c>
    </row>
    <row r="48" spans="2:13" ht="27.75" customHeight="1">
      <c r="B48" s="1210"/>
      <c r="C48" s="1211"/>
      <c r="D48" s="103"/>
      <c r="E48" s="1216" t="s">
        <v>37</v>
      </c>
      <c r="F48" s="1216"/>
      <c r="G48" s="1216"/>
      <c r="H48" s="1217"/>
      <c r="I48" s="354" t="s">
        <v>520</v>
      </c>
      <c r="J48" s="355" t="s">
        <v>520</v>
      </c>
      <c r="K48" s="355" t="s">
        <v>520</v>
      </c>
      <c r="L48" s="355" t="s">
        <v>520</v>
      </c>
      <c r="M48" s="356" t="s">
        <v>520</v>
      </c>
    </row>
    <row r="49" spans="2:13" ht="27.75" customHeight="1">
      <c r="B49" s="1212"/>
      <c r="C49" s="1213"/>
      <c r="D49" s="103"/>
      <c r="E49" s="1216" t="s">
        <v>38</v>
      </c>
      <c r="F49" s="1216"/>
      <c r="G49" s="1216"/>
      <c r="H49" s="1217"/>
      <c r="I49" s="354" t="s">
        <v>520</v>
      </c>
      <c r="J49" s="355" t="s">
        <v>520</v>
      </c>
      <c r="K49" s="355" t="s">
        <v>520</v>
      </c>
      <c r="L49" s="355" t="s">
        <v>520</v>
      </c>
      <c r="M49" s="356" t="s">
        <v>520</v>
      </c>
    </row>
    <row r="50" spans="2:13" ht="27.75" customHeight="1">
      <c r="B50" s="1221" t="s">
        <v>39</v>
      </c>
      <c r="C50" s="1222"/>
      <c r="D50" s="106"/>
      <c r="E50" s="1216" t="s">
        <v>40</v>
      </c>
      <c r="F50" s="1216"/>
      <c r="G50" s="1216"/>
      <c r="H50" s="1217"/>
      <c r="I50" s="354">
        <v>2304</v>
      </c>
      <c r="J50" s="355">
        <v>2401</v>
      </c>
      <c r="K50" s="355">
        <v>2302</v>
      </c>
      <c r="L50" s="355">
        <v>2838</v>
      </c>
      <c r="M50" s="356">
        <v>3318</v>
      </c>
    </row>
    <row r="51" spans="2:13" ht="27.75" customHeight="1">
      <c r="B51" s="1210"/>
      <c r="C51" s="1211"/>
      <c r="D51" s="103"/>
      <c r="E51" s="1216" t="s">
        <v>41</v>
      </c>
      <c r="F51" s="1216"/>
      <c r="G51" s="1216"/>
      <c r="H51" s="1217"/>
      <c r="I51" s="354">
        <v>69</v>
      </c>
      <c r="J51" s="355">
        <v>59</v>
      </c>
      <c r="K51" s="355">
        <v>48</v>
      </c>
      <c r="L51" s="355">
        <v>45</v>
      </c>
      <c r="M51" s="356">
        <v>41</v>
      </c>
    </row>
    <row r="52" spans="2:13" ht="27.75" customHeight="1">
      <c r="B52" s="1212"/>
      <c r="C52" s="1213"/>
      <c r="D52" s="103"/>
      <c r="E52" s="1216" t="s">
        <v>42</v>
      </c>
      <c r="F52" s="1216"/>
      <c r="G52" s="1216"/>
      <c r="H52" s="1217"/>
      <c r="I52" s="354">
        <v>9574</v>
      </c>
      <c r="J52" s="355">
        <v>9812</v>
      </c>
      <c r="K52" s="355">
        <v>9918</v>
      </c>
      <c r="L52" s="355">
        <v>9630</v>
      </c>
      <c r="M52" s="356">
        <v>9446</v>
      </c>
    </row>
    <row r="53" spans="2:13" ht="27.75" customHeight="1" thickBot="1">
      <c r="B53" s="1223" t="s">
        <v>43</v>
      </c>
      <c r="C53" s="1224"/>
      <c r="D53" s="107"/>
      <c r="E53" s="1225" t="s">
        <v>44</v>
      </c>
      <c r="F53" s="1225"/>
      <c r="G53" s="1225"/>
      <c r="H53" s="1226"/>
      <c r="I53" s="357">
        <v>2546</v>
      </c>
      <c r="J53" s="358">
        <v>2811</v>
      </c>
      <c r="K53" s="358">
        <v>3309</v>
      </c>
      <c r="L53" s="358">
        <v>2805</v>
      </c>
      <c r="M53" s="359">
        <v>571</v>
      </c>
    </row>
    <row r="54" spans="2:13" ht="27.75" customHeight="1">
      <c r="B54" s="108" t="s">
        <v>45</v>
      </c>
      <c r="C54" s="109"/>
      <c r="D54" s="109"/>
      <c r="E54" s="110"/>
      <c r="F54" s="110"/>
      <c r="G54" s="110"/>
      <c r="H54" s="110"/>
      <c r="I54" s="111"/>
      <c r="J54" s="111"/>
      <c r="K54" s="111"/>
      <c r="L54" s="111"/>
      <c r="M54" s="111"/>
    </row>
    <row r="55" spans="2:13" ht="13.2"/>
  </sheetData>
  <sheetProtection algorithmName="SHA-512" hashValue="nDewuAfmMt7VWvbqgm47JtD44Gv/B8lz11jg8miDH1qKo7Ch+AoXv05JKL6nkaPQ+kIX+zAh0fPmzpEz4qfShQ==" saltValue="F1EZfrpCaecTYRx/zebp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564</v>
      </c>
      <c r="G54" s="116" t="s">
        <v>565</v>
      </c>
      <c r="H54" s="117" t="s">
        <v>566</v>
      </c>
    </row>
    <row r="55" spans="2:8" ht="52.5" customHeight="1">
      <c r="B55" s="118"/>
      <c r="C55" s="1235" t="s">
        <v>47</v>
      </c>
      <c r="D55" s="1235"/>
      <c r="E55" s="1236"/>
      <c r="F55" s="119">
        <v>1638</v>
      </c>
      <c r="G55" s="119">
        <v>2162</v>
      </c>
      <c r="H55" s="120">
        <v>2370</v>
      </c>
    </row>
    <row r="56" spans="2:8" ht="52.5" customHeight="1">
      <c r="B56" s="121"/>
      <c r="C56" s="1237" t="s">
        <v>48</v>
      </c>
      <c r="D56" s="1237"/>
      <c r="E56" s="1238"/>
      <c r="F56" s="122">
        <v>92</v>
      </c>
      <c r="G56" s="122">
        <v>92</v>
      </c>
      <c r="H56" s="123">
        <v>273</v>
      </c>
    </row>
    <row r="57" spans="2:8" ht="53.25" customHeight="1">
      <c r="B57" s="121"/>
      <c r="C57" s="1239" t="s">
        <v>49</v>
      </c>
      <c r="D57" s="1239"/>
      <c r="E57" s="1240"/>
      <c r="F57" s="124">
        <v>315</v>
      </c>
      <c r="G57" s="124">
        <v>315</v>
      </c>
      <c r="H57" s="125">
        <v>393</v>
      </c>
    </row>
    <row r="58" spans="2:8" ht="45.75" customHeight="1">
      <c r="B58" s="126"/>
      <c r="C58" s="1227" t="s">
        <v>50</v>
      </c>
      <c r="D58" s="1228"/>
      <c r="E58" s="1229"/>
      <c r="F58" s="127">
        <v>37</v>
      </c>
      <c r="G58" s="127">
        <v>37</v>
      </c>
      <c r="H58" s="128">
        <v>137</v>
      </c>
    </row>
    <row r="59" spans="2:8" ht="45.75" customHeight="1">
      <c r="B59" s="126"/>
      <c r="C59" s="1227" t="s">
        <v>50</v>
      </c>
      <c r="D59" s="1228"/>
      <c r="E59" s="1229"/>
      <c r="F59" s="127">
        <v>120</v>
      </c>
      <c r="G59" s="127">
        <v>120</v>
      </c>
      <c r="H59" s="128">
        <v>120</v>
      </c>
    </row>
    <row r="60" spans="2:8" ht="45.75" customHeight="1">
      <c r="B60" s="126"/>
      <c r="C60" s="1227" t="s">
        <v>51</v>
      </c>
      <c r="D60" s="1228"/>
      <c r="E60" s="1229"/>
      <c r="F60" s="127">
        <v>52</v>
      </c>
      <c r="G60" s="127">
        <v>52</v>
      </c>
      <c r="H60" s="128">
        <v>52</v>
      </c>
    </row>
    <row r="61" spans="2:8" ht="45.75" customHeight="1">
      <c r="B61" s="126"/>
      <c r="C61" s="1227" t="s">
        <v>50</v>
      </c>
      <c r="D61" s="1228"/>
      <c r="E61" s="1229"/>
      <c r="F61" s="127">
        <v>83</v>
      </c>
      <c r="G61" s="127">
        <v>64</v>
      </c>
      <c r="H61" s="128">
        <v>31</v>
      </c>
    </row>
    <row r="62" spans="2:8" ht="45.75" customHeight="1" thickBot="1">
      <c r="B62" s="129"/>
      <c r="C62" s="1230" t="s">
        <v>52</v>
      </c>
      <c r="D62" s="1231"/>
      <c r="E62" s="1232"/>
      <c r="F62" s="130">
        <v>3</v>
      </c>
      <c r="G62" s="130">
        <v>17</v>
      </c>
      <c r="H62" s="131">
        <v>30</v>
      </c>
    </row>
    <row r="63" spans="2:8" ht="52.5" customHeight="1" thickBot="1">
      <c r="B63" s="132"/>
      <c r="C63" s="1233" t="s">
        <v>53</v>
      </c>
      <c r="D63" s="1233"/>
      <c r="E63" s="1234"/>
      <c r="F63" s="133">
        <v>2045</v>
      </c>
      <c r="G63" s="133">
        <v>2569</v>
      </c>
      <c r="H63" s="134">
        <v>3036</v>
      </c>
    </row>
    <row r="64" spans="2:8" ht="13.2"/>
  </sheetData>
  <sheetProtection algorithmName="SHA-512" hashValue="kG3lBZ/QW7EQPUn7x0t+saqtomZrBMDZrBA5U8dD1VRjY9tEFjhRzipBJwa9bs7jQfwV82kHZI8TPLQbILaXPQ==" saltValue="E4M9IYN1gvH3mn/JSTsV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1" customWidth="1"/>
    <col min="2" max="8" width="13.33203125" style="141" customWidth="1"/>
    <col min="9" max="16384" width="11.109375" style="141"/>
  </cols>
  <sheetData>
    <row r="1" spans="1:8">
      <c r="A1" s="135"/>
      <c r="B1" s="136"/>
      <c r="C1" s="137"/>
      <c r="D1" s="138"/>
      <c r="E1" s="139"/>
      <c r="F1" s="139"/>
      <c r="G1" s="139"/>
      <c r="H1" s="140"/>
    </row>
    <row r="2" spans="1:8">
      <c r="A2" s="142"/>
      <c r="B2" s="143"/>
      <c r="C2" s="144"/>
      <c r="D2" s="145" t="s">
        <v>54</v>
      </c>
      <c r="E2" s="146"/>
      <c r="F2" s="147" t="s">
        <v>559</v>
      </c>
      <c r="G2" s="148"/>
      <c r="H2" s="149"/>
    </row>
    <row r="3" spans="1:8">
      <c r="A3" s="145" t="s">
        <v>552</v>
      </c>
      <c r="B3" s="150"/>
      <c r="C3" s="151"/>
      <c r="D3" s="152">
        <v>87977</v>
      </c>
      <c r="E3" s="153"/>
      <c r="F3" s="154">
        <v>67343</v>
      </c>
      <c r="G3" s="155"/>
      <c r="H3" s="156"/>
    </row>
    <row r="4" spans="1:8">
      <c r="A4" s="157"/>
      <c r="B4" s="158"/>
      <c r="C4" s="159"/>
      <c r="D4" s="160">
        <v>22801</v>
      </c>
      <c r="E4" s="161"/>
      <c r="F4" s="162">
        <v>32865</v>
      </c>
      <c r="G4" s="163"/>
      <c r="H4" s="164"/>
    </row>
    <row r="5" spans="1:8">
      <c r="A5" s="145" t="s">
        <v>554</v>
      </c>
      <c r="B5" s="150"/>
      <c r="C5" s="151"/>
      <c r="D5" s="152">
        <v>91676</v>
      </c>
      <c r="E5" s="153"/>
      <c r="F5" s="154">
        <v>73475</v>
      </c>
      <c r="G5" s="155"/>
      <c r="H5" s="156"/>
    </row>
    <row r="6" spans="1:8">
      <c r="A6" s="157"/>
      <c r="B6" s="158"/>
      <c r="C6" s="159"/>
      <c r="D6" s="160">
        <v>55539</v>
      </c>
      <c r="E6" s="161"/>
      <c r="F6" s="162">
        <v>43072</v>
      </c>
      <c r="G6" s="163"/>
      <c r="H6" s="164"/>
    </row>
    <row r="7" spans="1:8">
      <c r="A7" s="145" t="s">
        <v>555</v>
      </c>
      <c r="B7" s="150"/>
      <c r="C7" s="151"/>
      <c r="D7" s="152">
        <v>95103</v>
      </c>
      <c r="E7" s="153"/>
      <c r="F7" s="154">
        <v>87464</v>
      </c>
      <c r="G7" s="155"/>
      <c r="H7" s="156"/>
    </row>
    <row r="8" spans="1:8">
      <c r="A8" s="157"/>
      <c r="B8" s="158"/>
      <c r="C8" s="159"/>
      <c r="D8" s="160">
        <v>53495</v>
      </c>
      <c r="E8" s="161"/>
      <c r="F8" s="162">
        <v>47479</v>
      </c>
      <c r="G8" s="163"/>
      <c r="H8" s="164"/>
    </row>
    <row r="9" spans="1:8">
      <c r="A9" s="145" t="s">
        <v>556</v>
      </c>
      <c r="B9" s="150"/>
      <c r="C9" s="151"/>
      <c r="D9" s="152">
        <v>65989</v>
      </c>
      <c r="E9" s="153"/>
      <c r="F9" s="154">
        <v>96248</v>
      </c>
      <c r="G9" s="155"/>
      <c r="H9" s="156"/>
    </row>
    <row r="10" spans="1:8">
      <c r="A10" s="157"/>
      <c r="B10" s="158"/>
      <c r="C10" s="159"/>
      <c r="D10" s="160">
        <v>43872</v>
      </c>
      <c r="E10" s="161"/>
      <c r="F10" s="162">
        <v>55768</v>
      </c>
      <c r="G10" s="163"/>
      <c r="H10" s="164"/>
    </row>
    <row r="11" spans="1:8">
      <c r="A11" s="145" t="s">
        <v>557</v>
      </c>
      <c r="B11" s="150"/>
      <c r="C11" s="151"/>
      <c r="D11" s="152">
        <v>56112</v>
      </c>
      <c r="E11" s="153"/>
      <c r="F11" s="154">
        <v>76413</v>
      </c>
      <c r="G11" s="155"/>
      <c r="H11" s="156"/>
    </row>
    <row r="12" spans="1:8">
      <c r="A12" s="157"/>
      <c r="B12" s="158"/>
      <c r="C12" s="165"/>
      <c r="D12" s="160">
        <v>30848</v>
      </c>
      <c r="E12" s="161"/>
      <c r="F12" s="162">
        <v>39658</v>
      </c>
      <c r="G12" s="163"/>
      <c r="H12" s="164"/>
    </row>
    <row r="13" spans="1:8">
      <c r="A13" s="145"/>
      <c r="B13" s="150"/>
      <c r="C13" s="166"/>
      <c r="D13" s="167">
        <v>79371</v>
      </c>
      <c r="E13" s="168"/>
      <c r="F13" s="169">
        <v>80189</v>
      </c>
      <c r="G13" s="170"/>
      <c r="H13" s="156"/>
    </row>
    <row r="14" spans="1:8">
      <c r="A14" s="157"/>
      <c r="B14" s="158"/>
      <c r="C14" s="159"/>
      <c r="D14" s="160">
        <v>41311</v>
      </c>
      <c r="E14" s="161"/>
      <c r="F14" s="162">
        <v>43768</v>
      </c>
      <c r="G14" s="163"/>
      <c r="H14" s="164"/>
    </row>
    <row r="17" spans="1:11">
      <c r="A17" s="141" t="s">
        <v>55</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56</v>
      </c>
      <c r="B19" s="171">
        <f>ROUND(VALUE(SUBSTITUTE(実質収支比率等に係る経年分析!F$48,"▲","-")),2)</f>
        <v>2.78</v>
      </c>
      <c r="C19" s="171">
        <f>ROUND(VALUE(SUBSTITUTE(実質収支比率等に係る経年分析!G$48,"▲","-")),2)</f>
        <v>2.44</v>
      </c>
      <c r="D19" s="171">
        <f>ROUND(VALUE(SUBSTITUTE(実質収支比率等に係る経年分析!H$48,"▲","-")),2)</f>
        <v>3.34</v>
      </c>
      <c r="E19" s="171">
        <f>ROUND(VALUE(SUBSTITUTE(実質収支比率等に係る経年分析!I$48,"▲","-")),2)</f>
        <v>2.37</v>
      </c>
      <c r="F19" s="171">
        <f>ROUND(VALUE(SUBSTITUTE(実質収支比率等に係る経年分析!J$48,"▲","-")),2)</f>
        <v>3.89</v>
      </c>
    </row>
    <row r="20" spans="1:11">
      <c r="A20" s="171" t="s">
        <v>57</v>
      </c>
      <c r="B20" s="171">
        <f>ROUND(VALUE(SUBSTITUTE(実質収支比率等に係る経年分析!F$47,"▲","-")),2)</f>
        <v>25.79</v>
      </c>
      <c r="C20" s="171">
        <f>ROUND(VALUE(SUBSTITUTE(実質収支比率等に係る経年分析!G$47,"▲","-")),2)</f>
        <v>27.62</v>
      </c>
      <c r="D20" s="171">
        <f>ROUND(VALUE(SUBSTITUTE(実質収支比率等に係る経年分析!H$47,"▲","-")),2)</f>
        <v>26.78</v>
      </c>
      <c r="E20" s="171">
        <f>ROUND(VALUE(SUBSTITUTE(実質収支比率等に係る経年分析!I$47,"▲","-")),2)</f>
        <v>34.020000000000003</v>
      </c>
      <c r="F20" s="171">
        <f>ROUND(VALUE(SUBSTITUTE(実質収支比率等に係る経年分析!J$47,"▲","-")),2)</f>
        <v>35.69</v>
      </c>
    </row>
    <row r="21" spans="1:11">
      <c r="A21" s="171" t="s">
        <v>58</v>
      </c>
      <c r="B21" s="171">
        <f>IF(ISNUMBER(VALUE(SUBSTITUTE(実質収支比率等に係る経年分析!F$49,"▲","-"))),ROUND(VALUE(SUBSTITUTE(実質収支比率等に係る経年分析!F$49,"▲","-")),2),NA())</f>
        <v>-4.97</v>
      </c>
      <c r="C21" s="171">
        <f>IF(ISNUMBER(VALUE(SUBSTITUTE(実質収支比率等に係る経年分析!G$49,"▲","-"))),ROUND(VALUE(SUBSTITUTE(実質収支比率等に係る経年分析!G$49,"▲","-")),2),NA())</f>
        <v>1.1000000000000001</v>
      </c>
      <c r="D21" s="171">
        <f>IF(ISNUMBER(VALUE(SUBSTITUTE(実質収支比率等に係る経年分析!H$49,"▲","-"))),ROUND(VALUE(SUBSTITUTE(実質収支比率等に係る経年分析!H$49,"▲","-")),2),NA())</f>
        <v>-0.4</v>
      </c>
      <c r="E21" s="171">
        <f>IF(ISNUMBER(VALUE(SUBSTITUTE(実質収支比率等に係る経年分析!I$49,"▲","-"))),ROUND(VALUE(SUBSTITUTE(実質収支比率等に係る経年分析!I$49,"▲","-")),2),NA())</f>
        <v>7.4</v>
      </c>
      <c r="F21" s="171">
        <f>IF(ISNUMBER(VALUE(SUBSTITUTE(実質収支比率等に係る経年分析!J$49,"▲","-"))),ROUND(VALUE(SUBSTITUTE(実質収支比率等に係る経年分析!J$49,"▲","-")),2),NA())</f>
        <v>4.75</v>
      </c>
    </row>
    <row r="24" spans="1:11">
      <c r="A24" s="141" t="s">
        <v>59</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60</v>
      </c>
      <c r="C26" s="172" t="s">
        <v>61</v>
      </c>
      <c r="D26" s="172" t="s">
        <v>60</v>
      </c>
      <c r="E26" s="172" t="s">
        <v>61</v>
      </c>
      <c r="F26" s="172" t="s">
        <v>60</v>
      </c>
      <c r="G26" s="172" t="s">
        <v>61</v>
      </c>
      <c r="H26" s="172" t="s">
        <v>60</v>
      </c>
      <c r="I26" s="172" t="s">
        <v>61</v>
      </c>
      <c r="J26" s="172" t="s">
        <v>60</v>
      </c>
      <c r="K26" s="172" t="s">
        <v>61</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介護保険介護サービス事業勘定特別会計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c r="A30" s="172" t="str">
        <f>IF(連結実質赤字比率に係る赤字・黒字の構成分析!C$40="",NA(),連結実質赤字比率に係る赤字・黒字の構成分析!C$40)</f>
        <v>雫石町立雫石診療所特別会計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0.28000000000000003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c r="A31" s="172" t="str">
        <f>IF(連結実質赤字比率に係る赤字・黒字の構成分析!C$39="",NA(),連結実質赤字比率に係る赤字・黒字の構成分析!C$39)</f>
        <v>下水道事業会計（農業集落排水事業）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c r="A32" s="172" t="str">
        <f>IF(連結実質赤字比率に係る赤字・黒字の構成分析!C$38="",NA(),連結実質赤字比率に係る赤字・黒字の構成分析!C$38)</f>
        <v>介護保険事業勘定特別会計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0.18</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0.33</v>
      </c>
    </row>
    <row r="34" spans="1:16">
      <c r="A34" s="172" t="str">
        <f>IF(連結実質赤字比率に係る赤字・黒字の構成分析!C$36="",NA(),連結実質赤字比率に係る赤字・黒字の構成分析!C$36)</f>
        <v>下水道事業会計（公共下水道事業）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3.82</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13.16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12.19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9.66</v>
      </c>
    </row>
    <row r="39" spans="1:16">
      <c r="A39" s="141" t="s">
        <v>62</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c r="A42" s="173" t="s">
        <v>65</v>
      </c>
      <c r="B42" s="173"/>
      <c r="C42" s="173"/>
      <c r="D42" s="173">
        <f>'実質公債費比率（分子）の構造'!K$52</f>
        <v>970</v>
      </c>
      <c r="E42" s="173"/>
      <c r="F42" s="173"/>
      <c r="G42" s="173">
        <f>'実質公債費比率（分子）の構造'!L$52</f>
        <v>935</v>
      </c>
      <c r="H42" s="173"/>
      <c r="I42" s="173"/>
      <c r="J42" s="173">
        <f>'実質公債費比率（分子）の構造'!M$52</f>
        <v>859</v>
      </c>
      <c r="K42" s="173"/>
      <c r="L42" s="173"/>
      <c r="M42" s="173">
        <f>'実質公債費比率（分子）の構造'!N$52</f>
        <v>868</v>
      </c>
      <c r="N42" s="173"/>
      <c r="O42" s="173"/>
      <c r="P42" s="173">
        <f>'実質公債費比率（分子）の構造'!O$52</f>
        <v>884</v>
      </c>
    </row>
    <row r="43" spans="1:16">
      <c r="A43" s="173" t="s">
        <v>66</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f>'実質公債費比率（分子）の構造'!O$51</f>
        <v>0</v>
      </c>
      <c r="O43" s="173"/>
      <c r="P43" s="173"/>
    </row>
    <row r="44" spans="1:16">
      <c r="A44" s="173" t="s">
        <v>67</v>
      </c>
      <c r="B44" s="173">
        <f>'実質公債費比率（分子）の構造'!K$50</f>
        <v>14</v>
      </c>
      <c r="C44" s="173"/>
      <c r="D44" s="173"/>
      <c r="E44" s="173">
        <f>'実質公債費比率（分子）の構造'!L$50</f>
        <v>13</v>
      </c>
      <c r="F44" s="173"/>
      <c r="G44" s="173"/>
      <c r="H44" s="173">
        <f>'実質公債費比率（分子）の構造'!M$50</f>
        <v>14</v>
      </c>
      <c r="I44" s="173"/>
      <c r="J44" s="173"/>
      <c r="K44" s="173">
        <f>'実質公債費比率（分子）の構造'!N$50</f>
        <v>15</v>
      </c>
      <c r="L44" s="173"/>
      <c r="M44" s="173"/>
      <c r="N44" s="173">
        <f>'実質公債費比率（分子）の構造'!O$50</f>
        <v>15</v>
      </c>
      <c r="O44" s="173"/>
      <c r="P44" s="173"/>
    </row>
    <row r="45" spans="1:16">
      <c r="A45" s="173" t="s">
        <v>68</v>
      </c>
      <c r="B45" s="173">
        <f>'実質公債費比率（分子）の構造'!K$49</f>
        <v>77</v>
      </c>
      <c r="C45" s="173"/>
      <c r="D45" s="173"/>
      <c r="E45" s="173">
        <f>'実質公債費比率（分子）の構造'!L$49</f>
        <v>57</v>
      </c>
      <c r="F45" s="173"/>
      <c r="G45" s="173"/>
      <c r="H45" s="173">
        <f>'実質公債費比率（分子）の構造'!M$49</f>
        <v>53</v>
      </c>
      <c r="I45" s="173"/>
      <c r="J45" s="173"/>
      <c r="K45" s="173">
        <f>'実質公債費比率（分子）の構造'!N$49</f>
        <v>30</v>
      </c>
      <c r="L45" s="173"/>
      <c r="M45" s="173"/>
      <c r="N45" s="173">
        <f>'実質公債費比率（分子）の構造'!O$49</f>
        <v>31</v>
      </c>
      <c r="O45" s="173"/>
      <c r="P45" s="173"/>
    </row>
    <row r="46" spans="1:16">
      <c r="A46" s="173" t="s">
        <v>69</v>
      </c>
      <c r="B46" s="173">
        <f>'実質公債費比率（分子）の構造'!K$48</f>
        <v>280</v>
      </c>
      <c r="C46" s="173"/>
      <c r="D46" s="173"/>
      <c r="E46" s="173">
        <f>'実質公債費比率（分子）の構造'!L$48</f>
        <v>282</v>
      </c>
      <c r="F46" s="173"/>
      <c r="G46" s="173"/>
      <c r="H46" s="173">
        <f>'実質公債費比率（分子）の構造'!M$48</f>
        <v>272</v>
      </c>
      <c r="I46" s="173"/>
      <c r="J46" s="173"/>
      <c r="K46" s="173">
        <f>'実質公債費比率（分子）の構造'!N$48</f>
        <v>273</v>
      </c>
      <c r="L46" s="173"/>
      <c r="M46" s="173"/>
      <c r="N46" s="173">
        <f>'実質公債費比率（分子）の構造'!O$48</f>
        <v>264</v>
      </c>
      <c r="O46" s="173"/>
      <c r="P46" s="173"/>
    </row>
    <row r="47" spans="1:16">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72</v>
      </c>
      <c r="B49" s="173">
        <f>'実質公債費比率（分子）の構造'!K$45</f>
        <v>919</v>
      </c>
      <c r="C49" s="173"/>
      <c r="D49" s="173"/>
      <c r="E49" s="173">
        <f>'実質公債費比率（分子）の構造'!L$45</f>
        <v>923</v>
      </c>
      <c r="F49" s="173"/>
      <c r="G49" s="173"/>
      <c r="H49" s="173">
        <f>'実質公債費比率（分子）の構造'!M$45</f>
        <v>853</v>
      </c>
      <c r="I49" s="173"/>
      <c r="J49" s="173"/>
      <c r="K49" s="173">
        <f>'実質公債費比率（分子）の構造'!N$45</f>
        <v>888</v>
      </c>
      <c r="L49" s="173"/>
      <c r="M49" s="173"/>
      <c r="N49" s="173">
        <f>'実質公債費比率（分子）の構造'!O$45</f>
        <v>942</v>
      </c>
      <c r="O49" s="173"/>
      <c r="P49" s="173"/>
    </row>
    <row r="50" spans="1:16">
      <c r="A50" s="173" t="s">
        <v>73</v>
      </c>
      <c r="B50" s="173" t="e">
        <f>NA()</f>
        <v>#N/A</v>
      </c>
      <c r="C50" s="173">
        <f>IF(ISNUMBER('実質公債費比率（分子）の構造'!K$53),'実質公債費比率（分子）の構造'!K$53,NA())</f>
        <v>320</v>
      </c>
      <c r="D50" s="173" t="e">
        <f>NA()</f>
        <v>#N/A</v>
      </c>
      <c r="E50" s="173" t="e">
        <f>NA()</f>
        <v>#N/A</v>
      </c>
      <c r="F50" s="173">
        <f>IF(ISNUMBER('実質公債費比率（分子）の構造'!L$53),'実質公債費比率（分子）の構造'!L$53,NA())</f>
        <v>340</v>
      </c>
      <c r="G50" s="173" t="e">
        <f>NA()</f>
        <v>#N/A</v>
      </c>
      <c r="H50" s="173" t="e">
        <f>NA()</f>
        <v>#N/A</v>
      </c>
      <c r="I50" s="173">
        <f>IF(ISNUMBER('実質公債費比率（分子）の構造'!M$53),'実質公債費比率（分子）の構造'!M$53,NA())</f>
        <v>333</v>
      </c>
      <c r="J50" s="173" t="e">
        <f>NA()</f>
        <v>#N/A</v>
      </c>
      <c r="K50" s="173" t="e">
        <f>NA()</f>
        <v>#N/A</v>
      </c>
      <c r="L50" s="173">
        <f>IF(ISNUMBER('実質公債費比率（分子）の構造'!N$53),'実質公債費比率（分子）の構造'!N$53,NA())</f>
        <v>338</v>
      </c>
      <c r="M50" s="173" t="e">
        <f>NA()</f>
        <v>#N/A</v>
      </c>
      <c r="N50" s="173" t="e">
        <f>NA()</f>
        <v>#N/A</v>
      </c>
      <c r="O50" s="173">
        <f>IF(ISNUMBER('実質公債費比率（分子）の構造'!O$53),'実質公債費比率（分子）の構造'!O$53,NA())</f>
        <v>368</v>
      </c>
      <c r="P50" s="173" t="e">
        <f>NA()</f>
        <v>#N/A</v>
      </c>
    </row>
    <row r="53" spans="1:16">
      <c r="A53" s="141" t="s">
        <v>74</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c r="A56" s="172" t="s">
        <v>42</v>
      </c>
      <c r="B56" s="172"/>
      <c r="C56" s="172"/>
      <c r="D56" s="172">
        <f>'将来負担比率（分子）の構造'!I$52</f>
        <v>9574</v>
      </c>
      <c r="E56" s="172"/>
      <c r="F56" s="172"/>
      <c r="G56" s="172">
        <f>'将来負担比率（分子）の構造'!J$52</f>
        <v>9812</v>
      </c>
      <c r="H56" s="172"/>
      <c r="I56" s="172"/>
      <c r="J56" s="172">
        <f>'将来負担比率（分子）の構造'!K$52</f>
        <v>9918</v>
      </c>
      <c r="K56" s="172"/>
      <c r="L56" s="172"/>
      <c r="M56" s="172">
        <f>'将来負担比率（分子）の構造'!L$52</f>
        <v>9630</v>
      </c>
      <c r="N56" s="172"/>
      <c r="O56" s="172"/>
      <c r="P56" s="172">
        <f>'将来負担比率（分子）の構造'!M$52</f>
        <v>9446</v>
      </c>
    </row>
    <row r="57" spans="1:16">
      <c r="A57" s="172" t="s">
        <v>41</v>
      </c>
      <c r="B57" s="172"/>
      <c r="C57" s="172"/>
      <c r="D57" s="172">
        <f>'将来負担比率（分子）の構造'!I$51</f>
        <v>69</v>
      </c>
      <c r="E57" s="172"/>
      <c r="F57" s="172"/>
      <c r="G57" s="172">
        <f>'将来負担比率（分子）の構造'!J$51</f>
        <v>59</v>
      </c>
      <c r="H57" s="172"/>
      <c r="I57" s="172"/>
      <c r="J57" s="172">
        <f>'将来負担比率（分子）の構造'!K$51</f>
        <v>48</v>
      </c>
      <c r="K57" s="172"/>
      <c r="L57" s="172"/>
      <c r="M57" s="172">
        <f>'将来負担比率（分子）の構造'!L$51</f>
        <v>45</v>
      </c>
      <c r="N57" s="172"/>
      <c r="O57" s="172"/>
      <c r="P57" s="172">
        <f>'将来負担比率（分子）の構造'!M$51</f>
        <v>41</v>
      </c>
    </row>
    <row r="58" spans="1:16">
      <c r="A58" s="172" t="s">
        <v>40</v>
      </c>
      <c r="B58" s="172"/>
      <c r="C58" s="172"/>
      <c r="D58" s="172">
        <f>'将来負担比率（分子）の構造'!I$50</f>
        <v>2304</v>
      </c>
      <c r="E58" s="172"/>
      <c r="F58" s="172"/>
      <c r="G58" s="172">
        <f>'将来負担比率（分子）の構造'!J$50</f>
        <v>2401</v>
      </c>
      <c r="H58" s="172"/>
      <c r="I58" s="172"/>
      <c r="J58" s="172">
        <f>'将来負担比率（分子）の構造'!K$50</f>
        <v>2302</v>
      </c>
      <c r="K58" s="172"/>
      <c r="L58" s="172"/>
      <c r="M58" s="172">
        <f>'将来負担比率（分子）の構造'!L$50</f>
        <v>2838</v>
      </c>
      <c r="N58" s="172"/>
      <c r="O58" s="172"/>
      <c r="P58" s="172">
        <f>'将来負担比率（分子）の構造'!M$50</f>
        <v>3318</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1348</v>
      </c>
      <c r="C62" s="172"/>
      <c r="D62" s="172"/>
      <c r="E62" s="172">
        <f>'将来負担比率（分子）の構造'!J$45</f>
        <v>1278</v>
      </c>
      <c r="F62" s="172"/>
      <c r="G62" s="172"/>
      <c r="H62" s="172">
        <f>'将来負担比率（分子）の構造'!K$45</f>
        <v>1310</v>
      </c>
      <c r="I62" s="172"/>
      <c r="J62" s="172"/>
      <c r="K62" s="172">
        <f>'将来負担比率（分子）の構造'!L$45</f>
        <v>1288</v>
      </c>
      <c r="L62" s="172"/>
      <c r="M62" s="172"/>
      <c r="N62" s="172">
        <f>'将来負担比率（分子）の構造'!M$45</f>
        <v>1415</v>
      </c>
      <c r="O62" s="172"/>
      <c r="P62" s="172"/>
    </row>
    <row r="63" spans="1:16">
      <c r="A63" s="172" t="s">
        <v>33</v>
      </c>
      <c r="B63" s="172">
        <f>'将来負担比率（分子）の構造'!I$44</f>
        <v>277</v>
      </c>
      <c r="C63" s="172"/>
      <c r="D63" s="172"/>
      <c r="E63" s="172">
        <f>'将来負担比率（分子）の構造'!J$44</f>
        <v>207</v>
      </c>
      <c r="F63" s="172"/>
      <c r="G63" s="172"/>
      <c r="H63" s="172">
        <f>'将来負担比率（分子）の構造'!K$44</f>
        <v>166</v>
      </c>
      <c r="I63" s="172"/>
      <c r="J63" s="172"/>
      <c r="K63" s="172">
        <f>'将来負担比率（分子）の構造'!L$44</f>
        <v>136</v>
      </c>
      <c r="L63" s="172"/>
      <c r="M63" s="172"/>
      <c r="N63" s="172">
        <f>'将来負担比率（分子）の構造'!M$44</f>
        <v>179</v>
      </c>
      <c r="O63" s="172"/>
      <c r="P63" s="172"/>
    </row>
    <row r="64" spans="1:16">
      <c r="A64" s="172" t="s">
        <v>32</v>
      </c>
      <c r="B64" s="172">
        <f>'将来負担比率（分子）の構造'!I$43</f>
        <v>4232</v>
      </c>
      <c r="C64" s="172"/>
      <c r="D64" s="172"/>
      <c r="E64" s="172">
        <f>'将来負担比率（分子）の構造'!J$43</f>
        <v>4582</v>
      </c>
      <c r="F64" s="172"/>
      <c r="G64" s="172"/>
      <c r="H64" s="172">
        <f>'将来負担比率（分子）の構造'!K$43</f>
        <v>4683</v>
      </c>
      <c r="I64" s="172"/>
      <c r="J64" s="172"/>
      <c r="K64" s="172">
        <f>'将来負担比率（分子）の構造'!L$43</f>
        <v>4491</v>
      </c>
      <c r="L64" s="172"/>
      <c r="M64" s="172"/>
      <c r="N64" s="172">
        <f>'将来負担比率（分子）の構造'!M$43</f>
        <v>2545</v>
      </c>
      <c r="O64" s="172"/>
      <c r="P64" s="172"/>
    </row>
    <row r="65" spans="1:16">
      <c r="A65" s="172" t="s">
        <v>31</v>
      </c>
      <c r="B65" s="172">
        <f>'将来負担比率（分子）の構造'!I$42</f>
        <v>89</v>
      </c>
      <c r="C65" s="172"/>
      <c r="D65" s="172"/>
      <c r="E65" s="172">
        <f>'将来負担比率（分子）の構造'!J$42</f>
        <v>82</v>
      </c>
      <c r="F65" s="172"/>
      <c r="G65" s="172"/>
      <c r="H65" s="172">
        <f>'将来負担比率（分子）の構造'!K$42</f>
        <v>83</v>
      </c>
      <c r="I65" s="172"/>
      <c r="J65" s="172"/>
      <c r="K65" s="172">
        <f>'将来負担比率（分子）の構造'!L$42</f>
        <v>67</v>
      </c>
      <c r="L65" s="172"/>
      <c r="M65" s="172"/>
      <c r="N65" s="172">
        <f>'将来負担比率（分子）の構造'!M$42</f>
        <v>64</v>
      </c>
      <c r="O65" s="172"/>
      <c r="P65" s="172"/>
    </row>
    <row r="66" spans="1:16">
      <c r="A66" s="172" t="s">
        <v>30</v>
      </c>
      <c r="B66" s="172">
        <f>'将来負担比率（分子）の構造'!I$41</f>
        <v>8547</v>
      </c>
      <c r="C66" s="172"/>
      <c r="D66" s="172"/>
      <c r="E66" s="172">
        <f>'将来負担比率（分子）の構造'!J$41</f>
        <v>8935</v>
      </c>
      <c r="F66" s="172"/>
      <c r="G66" s="172"/>
      <c r="H66" s="172">
        <f>'将来負担比率（分子）の構造'!K$41</f>
        <v>9337</v>
      </c>
      <c r="I66" s="172"/>
      <c r="J66" s="172"/>
      <c r="K66" s="172">
        <f>'将来負担比率（分子）の構造'!L$41</f>
        <v>9336</v>
      </c>
      <c r="L66" s="172"/>
      <c r="M66" s="172"/>
      <c r="N66" s="172">
        <f>'将来負担比率（分子）の構造'!M$41</f>
        <v>9172</v>
      </c>
      <c r="O66" s="172"/>
      <c r="P66" s="172"/>
    </row>
    <row r="67" spans="1:16">
      <c r="A67" s="172" t="s">
        <v>77</v>
      </c>
      <c r="B67" s="172" t="e">
        <f>NA()</f>
        <v>#N/A</v>
      </c>
      <c r="C67" s="172">
        <f>IF(ISNUMBER('将来負担比率（分子）の構造'!I$53), IF('将来負担比率（分子）の構造'!I$53 &lt; 0, 0, '将来負担比率（分子）の構造'!I$53), NA())</f>
        <v>2546</v>
      </c>
      <c r="D67" s="172" t="e">
        <f>NA()</f>
        <v>#N/A</v>
      </c>
      <c r="E67" s="172" t="e">
        <f>NA()</f>
        <v>#N/A</v>
      </c>
      <c r="F67" s="172">
        <f>IF(ISNUMBER('将来負担比率（分子）の構造'!J$53), IF('将来負担比率（分子）の構造'!J$53 &lt; 0, 0, '将来負担比率（分子）の構造'!J$53), NA())</f>
        <v>2811</v>
      </c>
      <c r="G67" s="172" t="e">
        <f>NA()</f>
        <v>#N/A</v>
      </c>
      <c r="H67" s="172" t="e">
        <f>NA()</f>
        <v>#N/A</v>
      </c>
      <c r="I67" s="172">
        <f>IF(ISNUMBER('将来負担比率（分子）の構造'!K$53), IF('将来負担比率（分子）の構造'!K$53 &lt; 0, 0, '将来負担比率（分子）の構造'!K$53), NA())</f>
        <v>3309</v>
      </c>
      <c r="J67" s="172" t="e">
        <f>NA()</f>
        <v>#N/A</v>
      </c>
      <c r="K67" s="172" t="e">
        <f>NA()</f>
        <v>#N/A</v>
      </c>
      <c r="L67" s="172">
        <f>IF(ISNUMBER('将来負担比率（分子）の構造'!L$53), IF('将来負担比率（分子）の構造'!L$53 &lt; 0, 0, '将来負担比率（分子）の構造'!L$53), NA())</f>
        <v>2805</v>
      </c>
      <c r="M67" s="172" t="e">
        <f>NA()</f>
        <v>#N/A</v>
      </c>
      <c r="N67" s="172" t="e">
        <f>NA()</f>
        <v>#N/A</v>
      </c>
      <c r="O67" s="172">
        <f>IF(ISNUMBER('将来負担比率（分子）の構造'!M$53), IF('将来負担比率（分子）の構造'!M$53 &lt; 0, 0, '将来負担比率（分子）の構造'!M$53), NA())</f>
        <v>571</v>
      </c>
      <c r="P67" s="172" t="e">
        <f>NA()</f>
        <v>#N/A</v>
      </c>
    </row>
    <row r="70" spans="1:16">
      <c r="A70" s="174" t="s">
        <v>78</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79</v>
      </c>
      <c r="B72" s="176">
        <f>基金残高に係る経年分析!F55</f>
        <v>1638</v>
      </c>
      <c r="C72" s="176">
        <f>基金残高に係る経年分析!G55</f>
        <v>2162</v>
      </c>
      <c r="D72" s="176">
        <f>基金残高に係る経年分析!H55</f>
        <v>2370</v>
      </c>
    </row>
    <row r="73" spans="1:16">
      <c r="A73" s="175" t="s">
        <v>80</v>
      </c>
      <c r="B73" s="176">
        <f>基金残高に係る経年分析!F56</f>
        <v>92</v>
      </c>
      <c r="C73" s="176">
        <f>基金残高に係る経年分析!G56</f>
        <v>92</v>
      </c>
      <c r="D73" s="176">
        <f>基金残高に係る経年分析!H56</f>
        <v>273</v>
      </c>
    </row>
    <row r="74" spans="1:16">
      <c r="A74" s="175" t="s">
        <v>81</v>
      </c>
      <c r="B74" s="176">
        <f>基金残高に係る経年分析!F57</f>
        <v>315</v>
      </c>
      <c r="C74" s="176">
        <f>基金残高に係る経年分析!G57</f>
        <v>315</v>
      </c>
      <c r="D74" s="176">
        <f>基金残高に係る経年分析!H57</f>
        <v>393</v>
      </c>
    </row>
  </sheetData>
  <sheetProtection algorithmName="SHA-512" hashValue="OgvhxoKdMT15rWlX/zUECQ5woMLO+qgv0TPODv/Qk7xIhHicNik+eD56U7DofSWujK7v5Sy5cLn/TG+SfHNxcg==" saltValue="m+QwSm1zsQfjS+W0xrti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215</v>
      </c>
      <c r="DI1" s="607"/>
      <c r="DJ1" s="607"/>
      <c r="DK1" s="607"/>
      <c r="DL1" s="607"/>
      <c r="DM1" s="607"/>
      <c r="DN1" s="608"/>
      <c r="DO1" s="212"/>
      <c r="DP1" s="606" t="s">
        <v>216</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9" t="s">
        <v>218</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219</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220</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c r="B4" s="609" t="s">
        <v>1</v>
      </c>
      <c r="C4" s="610"/>
      <c r="D4" s="610"/>
      <c r="E4" s="610"/>
      <c r="F4" s="610"/>
      <c r="G4" s="610"/>
      <c r="H4" s="610"/>
      <c r="I4" s="610"/>
      <c r="J4" s="610"/>
      <c r="K4" s="610"/>
      <c r="L4" s="610"/>
      <c r="M4" s="610"/>
      <c r="N4" s="610"/>
      <c r="O4" s="610"/>
      <c r="P4" s="610"/>
      <c r="Q4" s="611"/>
      <c r="R4" s="609" t="s">
        <v>221</v>
      </c>
      <c r="S4" s="610"/>
      <c r="T4" s="610"/>
      <c r="U4" s="610"/>
      <c r="V4" s="610"/>
      <c r="W4" s="610"/>
      <c r="X4" s="610"/>
      <c r="Y4" s="611"/>
      <c r="Z4" s="609" t="s">
        <v>222</v>
      </c>
      <c r="AA4" s="610"/>
      <c r="AB4" s="610"/>
      <c r="AC4" s="611"/>
      <c r="AD4" s="609" t="s">
        <v>223</v>
      </c>
      <c r="AE4" s="610"/>
      <c r="AF4" s="610"/>
      <c r="AG4" s="610"/>
      <c r="AH4" s="610"/>
      <c r="AI4" s="610"/>
      <c r="AJ4" s="610"/>
      <c r="AK4" s="611"/>
      <c r="AL4" s="609" t="s">
        <v>222</v>
      </c>
      <c r="AM4" s="610"/>
      <c r="AN4" s="610"/>
      <c r="AO4" s="611"/>
      <c r="AP4" s="615" t="s">
        <v>224</v>
      </c>
      <c r="AQ4" s="615"/>
      <c r="AR4" s="615"/>
      <c r="AS4" s="615"/>
      <c r="AT4" s="615"/>
      <c r="AU4" s="615"/>
      <c r="AV4" s="615"/>
      <c r="AW4" s="615"/>
      <c r="AX4" s="615"/>
      <c r="AY4" s="615"/>
      <c r="AZ4" s="615"/>
      <c r="BA4" s="615"/>
      <c r="BB4" s="615"/>
      <c r="BC4" s="615"/>
      <c r="BD4" s="615"/>
      <c r="BE4" s="615"/>
      <c r="BF4" s="615"/>
      <c r="BG4" s="615" t="s">
        <v>225</v>
      </c>
      <c r="BH4" s="615"/>
      <c r="BI4" s="615"/>
      <c r="BJ4" s="615"/>
      <c r="BK4" s="615"/>
      <c r="BL4" s="615"/>
      <c r="BM4" s="615"/>
      <c r="BN4" s="615"/>
      <c r="BO4" s="615" t="s">
        <v>222</v>
      </c>
      <c r="BP4" s="615"/>
      <c r="BQ4" s="615"/>
      <c r="BR4" s="615"/>
      <c r="BS4" s="615" t="s">
        <v>226</v>
      </c>
      <c r="BT4" s="615"/>
      <c r="BU4" s="615"/>
      <c r="BV4" s="615"/>
      <c r="BW4" s="615"/>
      <c r="BX4" s="615"/>
      <c r="BY4" s="615"/>
      <c r="BZ4" s="615"/>
      <c r="CA4" s="615"/>
      <c r="CB4" s="615"/>
      <c r="CD4" s="612" t="s">
        <v>227</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3" customFormat="1" ht="11.25" customHeight="1">
      <c r="B5" s="616" t="s">
        <v>228</v>
      </c>
      <c r="C5" s="617"/>
      <c r="D5" s="617"/>
      <c r="E5" s="617"/>
      <c r="F5" s="617"/>
      <c r="G5" s="617"/>
      <c r="H5" s="617"/>
      <c r="I5" s="617"/>
      <c r="J5" s="617"/>
      <c r="K5" s="617"/>
      <c r="L5" s="617"/>
      <c r="M5" s="617"/>
      <c r="N5" s="617"/>
      <c r="O5" s="617"/>
      <c r="P5" s="617"/>
      <c r="Q5" s="618"/>
      <c r="R5" s="619">
        <v>2076100</v>
      </c>
      <c r="S5" s="620"/>
      <c r="T5" s="620"/>
      <c r="U5" s="620"/>
      <c r="V5" s="620"/>
      <c r="W5" s="620"/>
      <c r="X5" s="620"/>
      <c r="Y5" s="621"/>
      <c r="Z5" s="622">
        <v>18.600000000000001</v>
      </c>
      <c r="AA5" s="622"/>
      <c r="AB5" s="622"/>
      <c r="AC5" s="622"/>
      <c r="AD5" s="623">
        <v>2076100</v>
      </c>
      <c r="AE5" s="623"/>
      <c r="AF5" s="623"/>
      <c r="AG5" s="623"/>
      <c r="AH5" s="623"/>
      <c r="AI5" s="623"/>
      <c r="AJ5" s="623"/>
      <c r="AK5" s="623"/>
      <c r="AL5" s="624">
        <v>32.200000000000003</v>
      </c>
      <c r="AM5" s="625"/>
      <c r="AN5" s="625"/>
      <c r="AO5" s="626"/>
      <c r="AP5" s="616" t="s">
        <v>229</v>
      </c>
      <c r="AQ5" s="617"/>
      <c r="AR5" s="617"/>
      <c r="AS5" s="617"/>
      <c r="AT5" s="617"/>
      <c r="AU5" s="617"/>
      <c r="AV5" s="617"/>
      <c r="AW5" s="617"/>
      <c r="AX5" s="617"/>
      <c r="AY5" s="617"/>
      <c r="AZ5" s="617"/>
      <c r="BA5" s="617"/>
      <c r="BB5" s="617"/>
      <c r="BC5" s="617"/>
      <c r="BD5" s="617"/>
      <c r="BE5" s="617"/>
      <c r="BF5" s="618"/>
      <c r="BG5" s="630">
        <v>2042646</v>
      </c>
      <c r="BH5" s="631"/>
      <c r="BI5" s="631"/>
      <c r="BJ5" s="631"/>
      <c r="BK5" s="631"/>
      <c r="BL5" s="631"/>
      <c r="BM5" s="631"/>
      <c r="BN5" s="632"/>
      <c r="BO5" s="633">
        <v>98.4</v>
      </c>
      <c r="BP5" s="633"/>
      <c r="BQ5" s="633"/>
      <c r="BR5" s="633"/>
      <c r="BS5" s="634" t="s">
        <v>131</v>
      </c>
      <c r="BT5" s="634"/>
      <c r="BU5" s="634"/>
      <c r="BV5" s="634"/>
      <c r="BW5" s="634"/>
      <c r="BX5" s="634"/>
      <c r="BY5" s="634"/>
      <c r="BZ5" s="634"/>
      <c r="CA5" s="634"/>
      <c r="CB5" s="638"/>
      <c r="CD5" s="612" t="s">
        <v>224</v>
      </c>
      <c r="CE5" s="613"/>
      <c r="CF5" s="613"/>
      <c r="CG5" s="613"/>
      <c r="CH5" s="613"/>
      <c r="CI5" s="613"/>
      <c r="CJ5" s="613"/>
      <c r="CK5" s="613"/>
      <c r="CL5" s="613"/>
      <c r="CM5" s="613"/>
      <c r="CN5" s="613"/>
      <c r="CO5" s="613"/>
      <c r="CP5" s="613"/>
      <c r="CQ5" s="614"/>
      <c r="CR5" s="612" t="s">
        <v>230</v>
      </c>
      <c r="CS5" s="613"/>
      <c r="CT5" s="613"/>
      <c r="CU5" s="613"/>
      <c r="CV5" s="613"/>
      <c r="CW5" s="613"/>
      <c r="CX5" s="613"/>
      <c r="CY5" s="614"/>
      <c r="CZ5" s="612" t="s">
        <v>222</v>
      </c>
      <c r="DA5" s="613"/>
      <c r="DB5" s="613"/>
      <c r="DC5" s="614"/>
      <c r="DD5" s="612" t="s">
        <v>231</v>
      </c>
      <c r="DE5" s="613"/>
      <c r="DF5" s="613"/>
      <c r="DG5" s="613"/>
      <c r="DH5" s="613"/>
      <c r="DI5" s="613"/>
      <c r="DJ5" s="613"/>
      <c r="DK5" s="613"/>
      <c r="DL5" s="613"/>
      <c r="DM5" s="613"/>
      <c r="DN5" s="613"/>
      <c r="DO5" s="613"/>
      <c r="DP5" s="614"/>
      <c r="DQ5" s="612" t="s">
        <v>232</v>
      </c>
      <c r="DR5" s="613"/>
      <c r="DS5" s="613"/>
      <c r="DT5" s="613"/>
      <c r="DU5" s="613"/>
      <c r="DV5" s="613"/>
      <c r="DW5" s="613"/>
      <c r="DX5" s="613"/>
      <c r="DY5" s="613"/>
      <c r="DZ5" s="613"/>
      <c r="EA5" s="613"/>
      <c r="EB5" s="613"/>
      <c r="EC5" s="614"/>
    </row>
    <row r="6" spans="2:143" ht="11.25" customHeight="1">
      <c r="B6" s="627" t="s">
        <v>233</v>
      </c>
      <c r="C6" s="628"/>
      <c r="D6" s="628"/>
      <c r="E6" s="628"/>
      <c r="F6" s="628"/>
      <c r="G6" s="628"/>
      <c r="H6" s="628"/>
      <c r="I6" s="628"/>
      <c r="J6" s="628"/>
      <c r="K6" s="628"/>
      <c r="L6" s="628"/>
      <c r="M6" s="628"/>
      <c r="N6" s="628"/>
      <c r="O6" s="628"/>
      <c r="P6" s="628"/>
      <c r="Q6" s="629"/>
      <c r="R6" s="630">
        <v>234542</v>
      </c>
      <c r="S6" s="631"/>
      <c r="T6" s="631"/>
      <c r="U6" s="631"/>
      <c r="V6" s="631"/>
      <c r="W6" s="631"/>
      <c r="X6" s="631"/>
      <c r="Y6" s="632"/>
      <c r="Z6" s="633">
        <v>2.1</v>
      </c>
      <c r="AA6" s="633"/>
      <c r="AB6" s="633"/>
      <c r="AC6" s="633"/>
      <c r="AD6" s="634">
        <v>234542</v>
      </c>
      <c r="AE6" s="634"/>
      <c r="AF6" s="634"/>
      <c r="AG6" s="634"/>
      <c r="AH6" s="634"/>
      <c r="AI6" s="634"/>
      <c r="AJ6" s="634"/>
      <c r="AK6" s="634"/>
      <c r="AL6" s="635">
        <v>3.6</v>
      </c>
      <c r="AM6" s="636"/>
      <c r="AN6" s="636"/>
      <c r="AO6" s="637"/>
      <c r="AP6" s="627" t="s">
        <v>234</v>
      </c>
      <c r="AQ6" s="628"/>
      <c r="AR6" s="628"/>
      <c r="AS6" s="628"/>
      <c r="AT6" s="628"/>
      <c r="AU6" s="628"/>
      <c r="AV6" s="628"/>
      <c r="AW6" s="628"/>
      <c r="AX6" s="628"/>
      <c r="AY6" s="628"/>
      <c r="AZ6" s="628"/>
      <c r="BA6" s="628"/>
      <c r="BB6" s="628"/>
      <c r="BC6" s="628"/>
      <c r="BD6" s="628"/>
      <c r="BE6" s="628"/>
      <c r="BF6" s="629"/>
      <c r="BG6" s="630">
        <v>2042646</v>
      </c>
      <c r="BH6" s="631"/>
      <c r="BI6" s="631"/>
      <c r="BJ6" s="631"/>
      <c r="BK6" s="631"/>
      <c r="BL6" s="631"/>
      <c r="BM6" s="631"/>
      <c r="BN6" s="632"/>
      <c r="BO6" s="633">
        <v>98.4</v>
      </c>
      <c r="BP6" s="633"/>
      <c r="BQ6" s="633"/>
      <c r="BR6" s="633"/>
      <c r="BS6" s="634" t="s">
        <v>131</v>
      </c>
      <c r="BT6" s="634"/>
      <c r="BU6" s="634"/>
      <c r="BV6" s="634"/>
      <c r="BW6" s="634"/>
      <c r="BX6" s="634"/>
      <c r="BY6" s="634"/>
      <c r="BZ6" s="634"/>
      <c r="CA6" s="634"/>
      <c r="CB6" s="638"/>
      <c r="CD6" s="641" t="s">
        <v>235</v>
      </c>
      <c r="CE6" s="642"/>
      <c r="CF6" s="642"/>
      <c r="CG6" s="642"/>
      <c r="CH6" s="642"/>
      <c r="CI6" s="642"/>
      <c r="CJ6" s="642"/>
      <c r="CK6" s="642"/>
      <c r="CL6" s="642"/>
      <c r="CM6" s="642"/>
      <c r="CN6" s="642"/>
      <c r="CO6" s="642"/>
      <c r="CP6" s="642"/>
      <c r="CQ6" s="643"/>
      <c r="CR6" s="630">
        <v>99733</v>
      </c>
      <c r="CS6" s="631"/>
      <c r="CT6" s="631"/>
      <c r="CU6" s="631"/>
      <c r="CV6" s="631"/>
      <c r="CW6" s="631"/>
      <c r="CX6" s="631"/>
      <c r="CY6" s="632"/>
      <c r="CZ6" s="624">
        <v>0.9</v>
      </c>
      <c r="DA6" s="625"/>
      <c r="DB6" s="625"/>
      <c r="DC6" s="644"/>
      <c r="DD6" s="639" t="s">
        <v>131</v>
      </c>
      <c r="DE6" s="631"/>
      <c r="DF6" s="631"/>
      <c r="DG6" s="631"/>
      <c r="DH6" s="631"/>
      <c r="DI6" s="631"/>
      <c r="DJ6" s="631"/>
      <c r="DK6" s="631"/>
      <c r="DL6" s="631"/>
      <c r="DM6" s="631"/>
      <c r="DN6" s="631"/>
      <c r="DO6" s="631"/>
      <c r="DP6" s="632"/>
      <c r="DQ6" s="639">
        <v>99733</v>
      </c>
      <c r="DR6" s="631"/>
      <c r="DS6" s="631"/>
      <c r="DT6" s="631"/>
      <c r="DU6" s="631"/>
      <c r="DV6" s="631"/>
      <c r="DW6" s="631"/>
      <c r="DX6" s="631"/>
      <c r="DY6" s="631"/>
      <c r="DZ6" s="631"/>
      <c r="EA6" s="631"/>
      <c r="EB6" s="631"/>
      <c r="EC6" s="640"/>
    </row>
    <row r="7" spans="2:143" ht="11.25" customHeight="1">
      <c r="B7" s="627" t="s">
        <v>236</v>
      </c>
      <c r="C7" s="628"/>
      <c r="D7" s="628"/>
      <c r="E7" s="628"/>
      <c r="F7" s="628"/>
      <c r="G7" s="628"/>
      <c r="H7" s="628"/>
      <c r="I7" s="628"/>
      <c r="J7" s="628"/>
      <c r="K7" s="628"/>
      <c r="L7" s="628"/>
      <c r="M7" s="628"/>
      <c r="N7" s="628"/>
      <c r="O7" s="628"/>
      <c r="P7" s="628"/>
      <c r="Q7" s="629"/>
      <c r="R7" s="630">
        <v>839</v>
      </c>
      <c r="S7" s="631"/>
      <c r="T7" s="631"/>
      <c r="U7" s="631"/>
      <c r="V7" s="631"/>
      <c r="W7" s="631"/>
      <c r="X7" s="631"/>
      <c r="Y7" s="632"/>
      <c r="Z7" s="633">
        <v>0</v>
      </c>
      <c r="AA7" s="633"/>
      <c r="AB7" s="633"/>
      <c r="AC7" s="633"/>
      <c r="AD7" s="634">
        <v>839</v>
      </c>
      <c r="AE7" s="634"/>
      <c r="AF7" s="634"/>
      <c r="AG7" s="634"/>
      <c r="AH7" s="634"/>
      <c r="AI7" s="634"/>
      <c r="AJ7" s="634"/>
      <c r="AK7" s="634"/>
      <c r="AL7" s="635">
        <v>0</v>
      </c>
      <c r="AM7" s="636"/>
      <c r="AN7" s="636"/>
      <c r="AO7" s="637"/>
      <c r="AP7" s="627" t="s">
        <v>237</v>
      </c>
      <c r="AQ7" s="628"/>
      <c r="AR7" s="628"/>
      <c r="AS7" s="628"/>
      <c r="AT7" s="628"/>
      <c r="AU7" s="628"/>
      <c r="AV7" s="628"/>
      <c r="AW7" s="628"/>
      <c r="AX7" s="628"/>
      <c r="AY7" s="628"/>
      <c r="AZ7" s="628"/>
      <c r="BA7" s="628"/>
      <c r="BB7" s="628"/>
      <c r="BC7" s="628"/>
      <c r="BD7" s="628"/>
      <c r="BE7" s="628"/>
      <c r="BF7" s="629"/>
      <c r="BG7" s="630">
        <v>649244</v>
      </c>
      <c r="BH7" s="631"/>
      <c r="BI7" s="631"/>
      <c r="BJ7" s="631"/>
      <c r="BK7" s="631"/>
      <c r="BL7" s="631"/>
      <c r="BM7" s="631"/>
      <c r="BN7" s="632"/>
      <c r="BO7" s="633">
        <v>31.3</v>
      </c>
      <c r="BP7" s="633"/>
      <c r="BQ7" s="633"/>
      <c r="BR7" s="633"/>
      <c r="BS7" s="634" t="s">
        <v>131</v>
      </c>
      <c r="BT7" s="634"/>
      <c r="BU7" s="634"/>
      <c r="BV7" s="634"/>
      <c r="BW7" s="634"/>
      <c r="BX7" s="634"/>
      <c r="BY7" s="634"/>
      <c r="BZ7" s="634"/>
      <c r="CA7" s="634"/>
      <c r="CB7" s="638"/>
      <c r="CD7" s="645" t="s">
        <v>238</v>
      </c>
      <c r="CE7" s="646"/>
      <c r="CF7" s="646"/>
      <c r="CG7" s="646"/>
      <c r="CH7" s="646"/>
      <c r="CI7" s="646"/>
      <c r="CJ7" s="646"/>
      <c r="CK7" s="646"/>
      <c r="CL7" s="646"/>
      <c r="CM7" s="646"/>
      <c r="CN7" s="646"/>
      <c r="CO7" s="646"/>
      <c r="CP7" s="646"/>
      <c r="CQ7" s="647"/>
      <c r="CR7" s="630">
        <v>2007906</v>
      </c>
      <c r="CS7" s="631"/>
      <c r="CT7" s="631"/>
      <c r="CU7" s="631"/>
      <c r="CV7" s="631"/>
      <c r="CW7" s="631"/>
      <c r="CX7" s="631"/>
      <c r="CY7" s="632"/>
      <c r="CZ7" s="633">
        <v>18.5</v>
      </c>
      <c r="DA7" s="633"/>
      <c r="DB7" s="633"/>
      <c r="DC7" s="633"/>
      <c r="DD7" s="639">
        <v>36476</v>
      </c>
      <c r="DE7" s="631"/>
      <c r="DF7" s="631"/>
      <c r="DG7" s="631"/>
      <c r="DH7" s="631"/>
      <c r="DI7" s="631"/>
      <c r="DJ7" s="631"/>
      <c r="DK7" s="631"/>
      <c r="DL7" s="631"/>
      <c r="DM7" s="631"/>
      <c r="DN7" s="631"/>
      <c r="DO7" s="631"/>
      <c r="DP7" s="632"/>
      <c r="DQ7" s="639">
        <v>1585109</v>
      </c>
      <c r="DR7" s="631"/>
      <c r="DS7" s="631"/>
      <c r="DT7" s="631"/>
      <c r="DU7" s="631"/>
      <c r="DV7" s="631"/>
      <c r="DW7" s="631"/>
      <c r="DX7" s="631"/>
      <c r="DY7" s="631"/>
      <c r="DZ7" s="631"/>
      <c r="EA7" s="631"/>
      <c r="EB7" s="631"/>
      <c r="EC7" s="640"/>
    </row>
    <row r="8" spans="2:143" ht="11.25" customHeight="1">
      <c r="B8" s="627" t="s">
        <v>239</v>
      </c>
      <c r="C8" s="628"/>
      <c r="D8" s="628"/>
      <c r="E8" s="628"/>
      <c r="F8" s="628"/>
      <c r="G8" s="628"/>
      <c r="H8" s="628"/>
      <c r="I8" s="628"/>
      <c r="J8" s="628"/>
      <c r="K8" s="628"/>
      <c r="L8" s="628"/>
      <c r="M8" s="628"/>
      <c r="N8" s="628"/>
      <c r="O8" s="628"/>
      <c r="P8" s="628"/>
      <c r="Q8" s="629"/>
      <c r="R8" s="630">
        <v>4182</v>
      </c>
      <c r="S8" s="631"/>
      <c r="T8" s="631"/>
      <c r="U8" s="631"/>
      <c r="V8" s="631"/>
      <c r="W8" s="631"/>
      <c r="X8" s="631"/>
      <c r="Y8" s="632"/>
      <c r="Z8" s="633">
        <v>0</v>
      </c>
      <c r="AA8" s="633"/>
      <c r="AB8" s="633"/>
      <c r="AC8" s="633"/>
      <c r="AD8" s="634">
        <v>4182</v>
      </c>
      <c r="AE8" s="634"/>
      <c r="AF8" s="634"/>
      <c r="AG8" s="634"/>
      <c r="AH8" s="634"/>
      <c r="AI8" s="634"/>
      <c r="AJ8" s="634"/>
      <c r="AK8" s="634"/>
      <c r="AL8" s="635">
        <v>0.1</v>
      </c>
      <c r="AM8" s="636"/>
      <c r="AN8" s="636"/>
      <c r="AO8" s="637"/>
      <c r="AP8" s="627" t="s">
        <v>240</v>
      </c>
      <c r="AQ8" s="628"/>
      <c r="AR8" s="628"/>
      <c r="AS8" s="628"/>
      <c r="AT8" s="628"/>
      <c r="AU8" s="628"/>
      <c r="AV8" s="628"/>
      <c r="AW8" s="628"/>
      <c r="AX8" s="628"/>
      <c r="AY8" s="628"/>
      <c r="AZ8" s="628"/>
      <c r="BA8" s="628"/>
      <c r="BB8" s="628"/>
      <c r="BC8" s="628"/>
      <c r="BD8" s="628"/>
      <c r="BE8" s="628"/>
      <c r="BF8" s="629"/>
      <c r="BG8" s="630">
        <v>28155</v>
      </c>
      <c r="BH8" s="631"/>
      <c r="BI8" s="631"/>
      <c r="BJ8" s="631"/>
      <c r="BK8" s="631"/>
      <c r="BL8" s="631"/>
      <c r="BM8" s="631"/>
      <c r="BN8" s="632"/>
      <c r="BO8" s="633">
        <v>1.4</v>
      </c>
      <c r="BP8" s="633"/>
      <c r="BQ8" s="633"/>
      <c r="BR8" s="633"/>
      <c r="BS8" s="634" t="s">
        <v>131</v>
      </c>
      <c r="BT8" s="634"/>
      <c r="BU8" s="634"/>
      <c r="BV8" s="634"/>
      <c r="BW8" s="634"/>
      <c r="BX8" s="634"/>
      <c r="BY8" s="634"/>
      <c r="BZ8" s="634"/>
      <c r="CA8" s="634"/>
      <c r="CB8" s="638"/>
      <c r="CD8" s="645" t="s">
        <v>241</v>
      </c>
      <c r="CE8" s="646"/>
      <c r="CF8" s="646"/>
      <c r="CG8" s="646"/>
      <c r="CH8" s="646"/>
      <c r="CI8" s="646"/>
      <c r="CJ8" s="646"/>
      <c r="CK8" s="646"/>
      <c r="CL8" s="646"/>
      <c r="CM8" s="646"/>
      <c r="CN8" s="646"/>
      <c r="CO8" s="646"/>
      <c r="CP8" s="646"/>
      <c r="CQ8" s="647"/>
      <c r="CR8" s="630">
        <v>2853364</v>
      </c>
      <c r="CS8" s="631"/>
      <c r="CT8" s="631"/>
      <c r="CU8" s="631"/>
      <c r="CV8" s="631"/>
      <c r="CW8" s="631"/>
      <c r="CX8" s="631"/>
      <c r="CY8" s="632"/>
      <c r="CZ8" s="633">
        <v>26.2</v>
      </c>
      <c r="DA8" s="633"/>
      <c r="DB8" s="633"/>
      <c r="DC8" s="633"/>
      <c r="DD8" s="639">
        <v>43088</v>
      </c>
      <c r="DE8" s="631"/>
      <c r="DF8" s="631"/>
      <c r="DG8" s="631"/>
      <c r="DH8" s="631"/>
      <c r="DI8" s="631"/>
      <c r="DJ8" s="631"/>
      <c r="DK8" s="631"/>
      <c r="DL8" s="631"/>
      <c r="DM8" s="631"/>
      <c r="DN8" s="631"/>
      <c r="DO8" s="631"/>
      <c r="DP8" s="632"/>
      <c r="DQ8" s="639">
        <v>1487181</v>
      </c>
      <c r="DR8" s="631"/>
      <c r="DS8" s="631"/>
      <c r="DT8" s="631"/>
      <c r="DU8" s="631"/>
      <c r="DV8" s="631"/>
      <c r="DW8" s="631"/>
      <c r="DX8" s="631"/>
      <c r="DY8" s="631"/>
      <c r="DZ8" s="631"/>
      <c r="EA8" s="631"/>
      <c r="EB8" s="631"/>
      <c r="EC8" s="640"/>
    </row>
    <row r="9" spans="2:143" ht="11.25" customHeight="1">
      <c r="B9" s="627" t="s">
        <v>242</v>
      </c>
      <c r="C9" s="628"/>
      <c r="D9" s="628"/>
      <c r="E9" s="628"/>
      <c r="F9" s="628"/>
      <c r="G9" s="628"/>
      <c r="H9" s="628"/>
      <c r="I9" s="628"/>
      <c r="J9" s="628"/>
      <c r="K9" s="628"/>
      <c r="L9" s="628"/>
      <c r="M9" s="628"/>
      <c r="N9" s="628"/>
      <c r="O9" s="628"/>
      <c r="P9" s="628"/>
      <c r="Q9" s="629"/>
      <c r="R9" s="630">
        <v>4865</v>
      </c>
      <c r="S9" s="631"/>
      <c r="T9" s="631"/>
      <c r="U9" s="631"/>
      <c r="V9" s="631"/>
      <c r="W9" s="631"/>
      <c r="X9" s="631"/>
      <c r="Y9" s="632"/>
      <c r="Z9" s="633">
        <v>0</v>
      </c>
      <c r="AA9" s="633"/>
      <c r="AB9" s="633"/>
      <c r="AC9" s="633"/>
      <c r="AD9" s="634">
        <v>4865</v>
      </c>
      <c r="AE9" s="634"/>
      <c r="AF9" s="634"/>
      <c r="AG9" s="634"/>
      <c r="AH9" s="634"/>
      <c r="AI9" s="634"/>
      <c r="AJ9" s="634"/>
      <c r="AK9" s="634"/>
      <c r="AL9" s="635">
        <v>0.1</v>
      </c>
      <c r="AM9" s="636"/>
      <c r="AN9" s="636"/>
      <c r="AO9" s="637"/>
      <c r="AP9" s="627" t="s">
        <v>243</v>
      </c>
      <c r="AQ9" s="628"/>
      <c r="AR9" s="628"/>
      <c r="AS9" s="628"/>
      <c r="AT9" s="628"/>
      <c r="AU9" s="628"/>
      <c r="AV9" s="628"/>
      <c r="AW9" s="628"/>
      <c r="AX9" s="628"/>
      <c r="AY9" s="628"/>
      <c r="AZ9" s="628"/>
      <c r="BA9" s="628"/>
      <c r="BB9" s="628"/>
      <c r="BC9" s="628"/>
      <c r="BD9" s="628"/>
      <c r="BE9" s="628"/>
      <c r="BF9" s="629"/>
      <c r="BG9" s="630">
        <v>544609</v>
      </c>
      <c r="BH9" s="631"/>
      <c r="BI9" s="631"/>
      <c r="BJ9" s="631"/>
      <c r="BK9" s="631"/>
      <c r="BL9" s="631"/>
      <c r="BM9" s="631"/>
      <c r="BN9" s="632"/>
      <c r="BO9" s="633">
        <v>26.2</v>
      </c>
      <c r="BP9" s="633"/>
      <c r="BQ9" s="633"/>
      <c r="BR9" s="633"/>
      <c r="BS9" s="634" t="s">
        <v>131</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1187986</v>
      </c>
      <c r="CS9" s="631"/>
      <c r="CT9" s="631"/>
      <c r="CU9" s="631"/>
      <c r="CV9" s="631"/>
      <c r="CW9" s="631"/>
      <c r="CX9" s="631"/>
      <c r="CY9" s="632"/>
      <c r="CZ9" s="633">
        <v>10.9</v>
      </c>
      <c r="DA9" s="633"/>
      <c r="DB9" s="633"/>
      <c r="DC9" s="633"/>
      <c r="DD9" s="639">
        <v>25203</v>
      </c>
      <c r="DE9" s="631"/>
      <c r="DF9" s="631"/>
      <c r="DG9" s="631"/>
      <c r="DH9" s="631"/>
      <c r="DI9" s="631"/>
      <c r="DJ9" s="631"/>
      <c r="DK9" s="631"/>
      <c r="DL9" s="631"/>
      <c r="DM9" s="631"/>
      <c r="DN9" s="631"/>
      <c r="DO9" s="631"/>
      <c r="DP9" s="632"/>
      <c r="DQ9" s="639">
        <v>804658</v>
      </c>
      <c r="DR9" s="631"/>
      <c r="DS9" s="631"/>
      <c r="DT9" s="631"/>
      <c r="DU9" s="631"/>
      <c r="DV9" s="631"/>
      <c r="DW9" s="631"/>
      <c r="DX9" s="631"/>
      <c r="DY9" s="631"/>
      <c r="DZ9" s="631"/>
      <c r="EA9" s="631"/>
      <c r="EB9" s="631"/>
      <c r="EC9" s="640"/>
    </row>
    <row r="10" spans="2:143" ht="11.25" customHeight="1">
      <c r="B10" s="627" t="s">
        <v>245</v>
      </c>
      <c r="C10" s="628"/>
      <c r="D10" s="628"/>
      <c r="E10" s="628"/>
      <c r="F10" s="628"/>
      <c r="G10" s="628"/>
      <c r="H10" s="628"/>
      <c r="I10" s="628"/>
      <c r="J10" s="628"/>
      <c r="K10" s="628"/>
      <c r="L10" s="628"/>
      <c r="M10" s="628"/>
      <c r="N10" s="628"/>
      <c r="O10" s="628"/>
      <c r="P10" s="628"/>
      <c r="Q10" s="629"/>
      <c r="R10" s="630" t="s">
        <v>131</v>
      </c>
      <c r="S10" s="631"/>
      <c r="T10" s="631"/>
      <c r="U10" s="631"/>
      <c r="V10" s="631"/>
      <c r="W10" s="631"/>
      <c r="X10" s="631"/>
      <c r="Y10" s="632"/>
      <c r="Z10" s="633" t="s">
        <v>131</v>
      </c>
      <c r="AA10" s="633"/>
      <c r="AB10" s="633"/>
      <c r="AC10" s="633"/>
      <c r="AD10" s="634" t="s">
        <v>131</v>
      </c>
      <c r="AE10" s="634"/>
      <c r="AF10" s="634"/>
      <c r="AG10" s="634"/>
      <c r="AH10" s="634"/>
      <c r="AI10" s="634"/>
      <c r="AJ10" s="634"/>
      <c r="AK10" s="634"/>
      <c r="AL10" s="635" t="s">
        <v>131</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44835</v>
      </c>
      <c r="BH10" s="631"/>
      <c r="BI10" s="631"/>
      <c r="BJ10" s="631"/>
      <c r="BK10" s="631"/>
      <c r="BL10" s="631"/>
      <c r="BM10" s="631"/>
      <c r="BN10" s="632"/>
      <c r="BO10" s="633">
        <v>2.2000000000000002</v>
      </c>
      <c r="BP10" s="633"/>
      <c r="BQ10" s="633"/>
      <c r="BR10" s="633"/>
      <c r="BS10" s="634" t="s">
        <v>131</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v>15469</v>
      </c>
      <c r="CS10" s="631"/>
      <c r="CT10" s="631"/>
      <c r="CU10" s="631"/>
      <c r="CV10" s="631"/>
      <c r="CW10" s="631"/>
      <c r="CX10" s="631"/>
      <c r="CY10" s="632"/>
      <c r="CZ10" s="633">
        <v>0.1</v>
      </c>
      <c r="DA10" s="633"/>
      <c r="DB10" s="633"/>
      <c r="DC10" s="633"/>
      <c r="DD10" s="639" t="s">
        <v>131</v>
      </c>
      <c r="DE10" s="631"/>
      <c r="DF10" s="631"/>
      <c r="DG10" s="631"/>
      <c r="DH10" s="631"/>
      <c r="DI10" s="631"/>
      <c r="DJ10" s="631"/>
      <c r="DK10" s="631"/>
      <c r="DL10" s="631"/>
      <c r="DM10" s="631"/>
      <c r="DN10" s="631"/>
      <c r="DO10" s="631"/>
      <c r="DP10" s="632"/>
      <c r="DQ10" s="639">
        <v>15469</v>
      </c>
      <c r="DR10" s="631"/>
      <c r="DS10" s="631"/>
      <c r="DT10" s="631"/>
      <c r="DU10" s="631"/>
      <c r="DV10" s="631"/>
      <c r="DW10" s="631"/>
      <c r="DX10" s="631"/>
      <c r="DY10" s="631"/>
      <c r="DZ10" s="631"/>
      <c r="EA10" s="631"/>
      <c r="EB10" s="631"/>
      <c r="EC10" s="640"/>
    </row>
    <row r="11" spans="2:143" ht="11.25" customHeight="1">
      <c r="B11" s="627" t="s">
        <v>248</v>
      </c>
      <c r="C11" s="628"/>
      <c r="D11" s="628"/>
      <c r="E11" s="628"/>
      <c r="F11" s="628"/>
      <c r="G11" s="628"/>
      <c r="H11" s="628"/>
      <c r="I11" s="628"/>
      <c r="J11" s="628"/>
      <c r="K11" s="628"/>
      <c r="L11" s="628"/>
      <c r="M11" s="628"/>
      <c r="N11" s="628"/>
      <c r="O11" s="628"/>
      <c r="P11" s="628"/>
      <c r="Q11" s="629"/>
      <c r="R11" s="630">
        <v>400128</v>
      </c>
      <c r="S11" s="631"/>
      <c r="T11" s="631"/>
      <c r="U11" s="631"/>
      <c r="V11" s="631"/>
      <c r="W11" s="631"/>
      <c r="X11" s="631"/>
      <c r="Y11" s="632"/>
      <c r="Z11" s="635">
        <v>3.6</v>
      </c>
      <c r="AA11" s="636"/>
      <c r="AB11" s="636"/>
      <c r="AC11" s="648"/>
      <c r="AD11" s="639">
        <v>400128</v>
      </c>
      <c r="AE11" s="631"/>
      <c r="AF11" s="631"/>
      <c r="AG11" s="631"/>
      <c r="AH11" s="631"/>
      <c r="AI11" s="631"/>
      <c r="AJ11" s="631"/>
      <c r="AK11" s="632"/>
      <c r="AL11" s="635">
        <v>6.2</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31645</v>
      </c>
      <c r="BH11" s="631"/>
      <c r="BI11" s="631"/>
      <c r="BJ11" s="631"/>
      <c r="BK11" s="631"/>
      <c r="BL11" s="631"/>
      <c r="BM11" s="631"/>
      <c r="BN11" s="632"/>
      <c r="BO11" s="633">
        <v>1.5</v>
      </c>
      <c r="BP11" s="633"/>
      <c r="BQ11" s="633"/>
      <c r="BR11" s="633"/>
      <c r="BS11" s="634" t="s">
        <v>131</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670693</v>
      </c>
      <c r="CS11" s="631"/>
      <c r="CT11" s="631"/>
      <c r="CU11" s="631"/>
      <c r="CV11" s="631"/>
      <c r="CW11" s="631"/>
      <c r="CX11" s="631"/>
      <c r="CY11" s="632"/>
      <c r="CZ11" s="633">
        <v>6.2</v>
      </c>
      <c r="DA11" s="633"/>
      <c r="DB11" s="633"/>
      <c r="DC11" s="633"/>
      <c r="DD11" s="639">
        <v>79408</v>
      </c>
      <c r="DE11" s="631"/>
      <c r="DF11" s="631"/>
      <c r="DG11" s="631"/>
      <c r="DH11" s="631"/>
      <c r="DI11" s="631"/>
      <c r="DJ11" s="631"/>
      <c r="DK11" s="631"/>
      <c r="DL11" s="631"/>
      <c r="DM11" s="631"/>
      <c r="DN11" s="631"/>
      <c r="DO11" s="631"/>
      <c r="DP11" s="632"/>
      <c r="DQ11" s="639">
        <v>355984</v>
      </c>
      <c r="DR11" s="631"/>
      <c r="DS11" s="631"/>
      <c r="DT11" s="631"/>
      <c r="DU11" s="631"/>
      <c r="DV11" s="631"/>
      <c r="DW11" s="631"/>
      <c r="DX11" s="631"/>
      <c r="DY11" s="631"/>
      <c r="DZ11" s="631"/>
      <c r="EA11" s="631"/>
      <c r="EB11" s="631"/>
      <c r="EC11" s="640"/>
    </row>
    <row r="12" spans="2:143" ht="11.25" customHeight="1">
      <c r="B12" s="627" t="s">
        <v>251</v>
      </c>
      <c r="C12" s="628"/>
      <c r="D12" s="628"/>
      <c r="E12" s="628"/>
      <c r="F12" s="628"/>
      <c r="G12" s="628"/>
      <c r="H12" s="628"/>
      <c r="I12" s="628"/>
      <c r="J12" s="628"/>
      <c r="K12" s="628"/>
      <c r="L12" s="628"/>
      <c r="M12" s="628"/>
      <c r="N12" s="628"/>
      <c r="O12" s="628"/>
      <c r="P12" s="628"/>
      <c r="Q12" s="629"/>
      <c r="R12" s="630">
        <v>16362</v>
      </c>
      <c r="S12" s="631"/>
      <c r="T12" s="631"/>
      <c r="U12" s="631"/>
      <c r="V12" s="631"/>
      <c r="W12" s="631"/>
      <c r="X12" s="631"/>
      <c r="Y12" s="632"/>
      <c r="Z12" s="633">
        <v>0.1</v>
      </c>
      <c r="AA12" s="633"/>
      <c r="AB12" s="633"/>
      <c r="AC12" s="633"/>
      <c r="AD12" s="634">
        <v>16362</v>
      </c>
      <c r="AE12" s="634"/>
      <c r="AF12" s="634"/>
      <c r="AG12" s="634"/>
      <c r="AH12" s="634"/>
      <c r="AI12" s="634"/>
      <c r="AJ12" s="634"/>
      <c r="AK12" s="634"/>
      <c r="AL12" s="635">
        <v>0.3</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1207920</v>
      </c>
      <c r="BH12" s="631"/>
      <c r="BI12" s="631"/>
      <c r="BJ12" s="631"/>
      <c r="BK12" s="631"/>
      <c r="BL12" s="631"/>
      <c r="BM12" s="631"/>
      <c r="BN12" s="632"/>
      <c r="BO12" s="633">
        <v>58.2</v>
      </c>
      <c r="BP12" s="633"/>
      <c r="BQ12" s="633"/>
      <c r="BR12" s="633"/>
      <c r="BS12" s="634" t="s">
        <v>131</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453452</v>
      </c>
      <c r="CS12" s="631"/>
      <c r="CT12" s="631"/>
      <c r="CU12" s="631"/>
      <c r="CV12" s="631"/>
      <c r="CW12" s="631"/>
      <c r="CX12" s="631"/>
      <c r="CY12" s="632"/>
      <c r="CZ12" s="633">
        <v>4.2</v>
      </c>
      <c r="DA12" s="633"/>
      <c r="DB12" s="633"/>
      <c r="DC12" s="633"/>
      <c r="DD12" s="639">
        <v>95453</v>
      </c>
      <c r="DE12" s="631"/>
      <c r="DF12" s="631"/>
      <c r="DG12" s="631"/>
      <c r="DH12" s="631"/>
      <c r="DI12" s="631"/>
      <c r="DJ12" s="631"/>
      <c r="DK12" s="631"/>
      <c r="DL12" s="631"/>
      <c r="DM12" s="631"/>
      <c r="DN12" s="631"/>
      <c r="DO12" s="631"/>
      <c r="DP12" s="632"/>
      <c r="DQ12" s="639">
        <v>364854</v>
      </c>
      <c r="DR12" s="631"/>
      <c r="DS12" s="631"/>
      <c r="DT12" s="631"/>
      <c r="DU12" s="631"/>
      <c r="DV12" s="631"/>
      <c r="DW12" s="631"/>
      <c r="DX12" s="631"/>
      <c r="DY12" s="631"/>
      <c r="DZ12" s="631"/>
      <c r="EA12" s="631"/>
      <c r="EB12" s="631"/>
      <c r="EC12" s="640"/>
    </row>
    <row r="13" spans="2:143" ht="11.25" customHeight="1">
      <c r="B13" s="627" t="s">
        <v>254</v>
      </c>
      <c r="C13" s="628"/>
      <c r="D13" s="628"/>
      <c r="E13" s="628"/>
      <c r="F13" s="628"/>
      <c r="G13" s="628"/>
      <c r="H13" s="628"/>
      <c r="I13" s="628"/>
      <c r="J13" s="628"/>
      <c r="K13" s="628"/>
      <c r="L13" s="628"/>
      <c r="M13" s="628"/>
      <c r="N13" s="628"/>
      <c r="O13" s="628"/>
      <c r="P13" s="628"/>
      <c r="Q13" s="629"/>
      <c r="R13" s="630" t="s">
        <v>131</v>
      </c>
      <c r="S13" s="631"/>
      <c r="T13" s="631"/>
      <c r="U13" s="631"/>
      <c r="V13" s="631"/>
      <c r="W13" s="631"/>
      <c r="X13" s="631"/>
      <c r="Y13" s="632"/>
      <c r="Z13" s="633" t="s">
        <v>131</v>
      </c>
      <c r="AA13" s="633"/>
      <c r="AB13" s="633"/>
      <c r="AC13" s="633"/>
      <c r="AD13" s="634" t="s">
        <v>131</v>
      </c>
      <c r="AE13" s="634"/>
      <c r="AF13" s="634"/>
      <c r="AG13" s="634"/>
      <c r="AH13" s="634"/>
      <c r="AI13" s="634"/>
      <c r="AJ13" s="634"/>
      <c r="AK13" s="634"/>
      <c r="AL13" s="635" t="s">
        <v>131</v>
      </c>
      <c r="AM13" s="636"/>
      <c r="AN13" s="636"/>
      <c r="AO13" s="637"/>
      <c r="AP13" s="627" t="s">
        <v>255</v>
      </c>
      <c r="AQ13" s="628"/>
      <c r="AR13" s="628"/>
      <c r="AS13" s="628"/>
      <c r="AT13" s="628"/>
      <c r="AU13" s="628"/>
      <c r="AV13" s="628"/>
      <c r="AW13" s="628"/>
      <c r="AX13" s="628"/>
      <c r="AY13" s="628"/>
      <c r="AZ13" s="628"/>
      <c r="BA13" s="628"/>
      <c r="BB13" s="628"/>
      <c r="BC13" s="628"/>
      <c r="BD13" s="628"/>
      <c r="BE13" s="628"/>
      <c r="BF13" s="629"/>
      <c r="BG13" s="630">
        <v>1168532</v>
      </c>
      <c r="BH13" s="631"/>
      <c r="BI13" s="631"/>
      <c r="BJ13" s="631"/>
      <c r="BK13" s="631"/>
      <c r="BL13" s="631"/>
      <c r="BM13" s="631"/>
      <c r="BN13" s="632"/>
      <c r="BO13" s="633">
        <v>56.3</v>
      </c>
      <c r="BP13" s="633"/>
      <c r="BQ13" s="633"/>
      <c r="BR13" s="633"/>
      <c r="BS13" s="634" t="s">
        <v>131</v>
      </c>
      <c r="BT13" s="634"/>
      <c r="BU13" s="634"/>
      <c r="BV13" s="634"/>
      <c r="BW13" s="634"/>
      <c r="BX13" s="634"/>
      <c r="BY13" s="634"/>
      <c r="BZ13" s="634"/>
      <c r="CA13" s="634"/>
      <c r="CB13" s="638"/>
      <c r="CD13" s="645" t="s">
        <v>256</v>
      </c>
      <c r="CE13" s="646"/>
      <c r="CF13" s="646"/>
      <c r="CG13" s="646"/>
      <c r="CH13" s="646"/>
      <c r="CI13" s="646"/>
      <c r="CJ13" s="646"/>
      <c r="CK13" s="646"/>
      <c r="CL13" s="646"/>
      <c r="CM13" s="646"/>
      <c r="CN13" s="646"/>
      <c r="CO13" s="646"/>
      <c r="CP13" s="646"/>
      <c r="CQ13" s="647"/>
      <c r="CR13" s="630">
        <v>1231983</v>
      </c>
      <c r="CS13" s="631"/>
      <c r="CT13" s="631"/>
      <c r="CU13" s="631"/>
      <c r="CV13" s="631"/>
      <c r="CW13" s="631"/>
      <c r="CX13" s="631"/>
      <c r="CY13" s="632"/>
      <c r="CZ13" s="633">
        <v>11.3</v>
      </c>
      <c r="DA13" s="633"/>
      <c r="DB13" s="633"/>
      <c r="DC13" s="633"/>
      <c r="DD13" s="639">
        <v>438613</v>
      </c>
      <c r="DE13" s="631"/>
      <c r="DF13" s="631"/>
      <c r="DG13" s="631"/>
      <c r="DH13" s="631"/>
      <c r="DI13" s="631"/>
      <c r="DJ13" s="631"/>
      <c r="DK13" s="631"/>
      <c r="DL13" s="631"/>
      <c r="DM13" s="631"/>
      <c r="DN13" s="631"/>
      <c r="DO13" s="631"/>
      <c r="DP13" s="632"/>
      <c r="DQ13" s="639">
        <v>729463</v>
      </c>
      <c r="DR13" s="631"/>
      <c r="DS13" s="631"/>
      <c r="DT13" s="631"/>
      <c r="DU13" s="631"/>
      <c r="DV13" s="631"/>
      <c r="DW13" s="631"/>
      <c r="DX13" s="631"/>
      <c r="DY13" s="631"/>
      <c r="DZ13" s="631"/>
      <c r="EA13" s="631"/>
      <c r="EB13" s="631"/>
      <c r="EC13" s="640"/>
    </row>
    <row r="14" spans="2:143" ht="11.25" customHeight="1">
      <c r="B14" s="627" t="s">
        <v>257</v>
      </c>
      <c r="C14" s="628"/>
      <c r="D14" s="628"/>
      <c r="E14" s="628"/>
      <c r="F14" s="628"/>
      <c r="G14" s="628"/>
      <c r="H14" s="628"/>
      <c r="I14" s="628"/>
      <c r="J14" s="628"/>
      <c r="K14" s="628"/>
      <c r="L14" s="628"/>
      <c r="M14" s="628"/>
      <c r="N14" s="628"/>
      <c r="O14" s="628"/>
      <c r="P14" s="628"/>
      <c r="Q14" s="629"/>
      <c r="R14" s="630">
        <v>28</v>
      </c>
      <c r="S14" s="631"/>
      <c r="T14" s="631"/>
      <c r="U14" s="631"/>
      <c r="V14" s="631"/>
      <c r="W14" s="631"/>
      <c r="X14" s="631"/>
      <c r="Y14" s="632"/>
      <c r="Z14" s="633">
        <v>0</v>
      </c>
      <c r="AA14" s="633"/>
      <c r="AB14" s="633"/>
      <c r="AC14" s="633"/>
      <c r="AD14" s="634">
        <v>28</v>
      </c>
      <c r="AE14" s="634"/>
      <c r="AF14" s="634"/>
      <c r="AG14" s="634"/>
      <c r="AH14" s="634"/>
      <c r="AI14" s="634"/>
      <c r="AJ14" s="634"/>
      <c r="AK14" s="634"/>
      <c r="AL14" s="635">
        <v>0</v>
      </c>
      <c r="AM14" s="636"/>
      <c r="AN14" s="636"/>
      <c r="AO14" s="637"/>
      <c r="AP14" s="627" t="s">
        <v>258</v>
      </c>
      <c r="AQ14" s="628"/>
      <c r="AR14" s="628"/>
      <c r="AS14" s="628"/>
      <c r="AT14" s="628"/>
      <c r="AU14" s="628"/>
      <c r="AV14" s="628"/>
      <c r="AW14" s="628"/>
      <c r="AX14" s="628"/>
      <c r="AY14" s="628"/>
      <c r="AZ14" s="628"/>
      <c r="BA14" s="628"/>
      <c r="BB14" s="628"/>
      <c r="BC14" s="628"/>
      <c r="BD14" s="628"/>
      <c r="BE14" s="628"/>
      <c r="BF14" s="629"/>
      <c r="BG14" s="630">
        <v>69676</v>
      </c>
      <c r="BH14" s="631"/>
      <c r="BI14" s="631"/>
      <c r="BJ14" s="631"/>
      <c r="BK14" s="631"/>
      <c r="BL14" s="631"/>
      <c r="BM14" s="631"/>
      <c r="BN14" s="632"/>
      <c r="BO14" s="633">
        <v>3.4</v>
      </c>
      <c r="BP14" s="633"/>
      <c r="BQ14" s="633"/>
      <c r="BR14" s="633"/>
      <c r="BS14" s="634" t="s">
        <v>131</v>
      </c>
      <c r="BT14" s="634"/>
      <c r="BU14" s="634"/>
      <c r="BV14" s="634"/>
      <c r="BW14" s="634"/>
      <c r="BX14" s="634"/>
      <c r="BY14" s="634"/>
      <c r="BZ14" s="634"/>
      <c r="CA14" s="634"/>
      <c r="CB14" s="638"/>
      <c r="CD14" s="645" t="s">
        <v>259</v>
      </c>
      <c r="CE14" s="646"/>
      <c r="CF14" s="646"/>
      <c r="CG14" s="646"/>
      <c r="CH14" s="646"/>
      <c r="CI14" s="646"/>
      <c r="CJ14" s="646"/>
      <c r="CK14" s="646"/>
      <c r="CL14" s="646"/>
      <c r="CM14" s="646"/>
      <c r="CN14" s="646"/>
      <c r="CO14" s="646"/>
      <c r="CP14" s="646"/>
      <c r="CQ14" s="647"/>
      <c r="CR14" s="630">
        <v>425118</v>
      </c>
      <c r="CS14" s="631"/>
      <c r="CT14" s="631"/>
      <c r="CU14" s="631"/>
      <c r="CV14" s="631"/>
      <c r="CW14" s="631"/>
      <c r="CX14" s="631"/>
      <c r="CY14" s="632"/>
      <c r="CZ14" s="633">
        <v>3.9</v>
      </c>
      <c r="DA14" s="633"/>
      <c r="DB14" s="633"/>
      <c r="DC14" s="633"/>
      <c r="DD14" s="639">
        <v>64339</v>
      </c>
      <c r="DE14" s="631"/>
      <c r="DF14" s="631"/>
      <c r="DG14" s="631"/>
      <c r="DH14" s="631"/>
      <c r="DI14" s="631"/>
      <c r="DJ14" s="631"/>
      <c r="DK14" s="631"/>
      <c r="DL14" s="631"/>
      <c r="DM14" s="631"/>
      <c r="DN14" s="631"/>
      <c r="DO14" s="631"/>
      <c r="DP14" s="632"/>
      <c r="DQ14" s="639">
        <v>358351</v>
      </c>
      <c r="DR14" s="631"/>
      <c r="DS14" s="631"/>
      <c r="DT14" s="631"/>
      <c r="DU14" s="631"/>
      <c r="DV14" s="631"/>
      <c r="DW14" s="631"/>
      <c r="DX14" s="631"/>
      <c r="DY14" s="631"/>
      <c r="DZ14" s="631"/>
      <c r="EA14" s="631"/>
      <c r="EB14" s="631"/>
      <c r="EC14" s="640"/>
    </row>
    <row r="15" spans="2:143" ht="11.25" customHeight="1">
      <c r="B15" s="627" t="s">
        <v>260</v>
      </c>
      <c r="C15" s="628"/>
      <c r="D15" s="628"/>
      <c r="E15" s="628"/>
      <c r="F15" s="628"/>
      <c r="G15" s="628"/>
      <c r="H15" s="628"/>
      <c r="I15" s="628"/>
      <c r="J15" s="628"/>
      <c r="K15" s="628"/>
      <c r="L15" s="628"/>
      <c r="M15" s="628"/>
      <c r="N15" s="628"/>
      <c r="O15" s="628"/>
      <c r="P15" s="628"/>
      <c r="Q15" s="629"/>
      <c r="R15" s="630" t="s">
        <v>131</v>
      </c>
      <c r="S15" s="631"/>
      <c r="T15" s="631"/>
      <c r="U15" s="631"/>
      <c r="V15" s="631"/>
      <c r="W15" s="631"/>
      <c r="X15" s="631"/>
      <c r="Y15" s="632"/>
      <c r="Z15" s="633" t="s">
        <v>131</v>
      </c>
      <c r="AA15" s="633"/>
      <c r="AB15" s="633"/>
      <c r="AC15" s="633"/>
      <c r="AD15" s="634" t="s">
        <v>131</v>
      </c>
      <c r="AE15" s="634"/>
      <c r="AF15" s="634"/>
      <c r="AG15" s="634"/>
      <c r="AH15" s="634"/>
      <c r="AI15" s="634"/>
      <c r="AJ15" s="634"/>
      <c r="AK15" s="634"/>
      <c r="AL15" s="635" t="s">
        <v>131</v>
      </c>
      <c r="AM15" s="636"/>
      <c r="AN15" s="636"/>
      <c r="AO15" s="637"/>
      <c r="AP15" s="627" t="s">
        <v>261</v>
      </c>
      <c r="AQ15" s="628"/>
      <c r="AR15" s="628"/>
      <c r="AS15" s="628"/>
      <c r="AT15" s="628"/>
      <c r="AU15" s="628"/>
      <c r="AV15" s="628"/>
      <c r="AW15" s="628"/>
      <c r="AX15" s="628"/>
      <c r="AY15" s="628"/>
      <c r="AZ15" s="628"/>
      <c r="BA15" s="628"/>
      <c r="BB15" s="628"/>
      <c r="BC15" s="628"/>
      <c r="BD15" s="628"/>
      <c r="BE15" s="628"/>
      <c r="BF15" s="629"/>
      <c r="BG15" s="630">
        <v>115806</v>
      </c>
      <c r="BH15" s="631"/>
      <c r="BI15" s="631"/>
      <c r="BJ15" s="631"/>
      <c r="BK15" s="631"/>
      <c r="BL15" s="631"/>
      <c r="BM15" s="631"/>
      <c r="BN15" s="632"/>
      <c r="BO15" s="633">
        <v>5.6</v>
      </c>
      <c r="BP15" s="633"/>
      <c r="BQ15" s="633"/>
      <c r="BR15" s="633"/>
      <c r="BS15" s="634" t="s">
        <v>131</v>
      </c>
      <c r="BT15" s="634"/>
      <c r="BU15" s="634"/>
      <c r="BV15" s="634"/>
      <c r="BW15" s="634"/>
      <c r="BX15" s="634"/>
      <c r="BY15" s="634"/>
      <c r="BZ15" s="634"/>
      <c r="CA15" s="634"/>
      <c r="CB15" s="638"/>
      <c r="CD15" s="645" t="s">
        <v>262</v>
      </c>
      <c r="CE15" s="646"/>
      <c r="CF15" s="646"/>
      <c r="CG15" s="646"/>
      <c r="CH15" s="646"/>
      <c r="CI15" s="646"/>
      <c r="CJ15" s="646"/>
      <c r="CK15" s="646"/>
      <c r="CL15" s="646"/>
      <c r="CM15" s="646"/>
      <c r="CN15" s="646"/>
      <c r="CO15" s="646"/>
      <c r="CP15" s="646"/>
      <c r="CQ15" s="647"/>
      <c r="CR15" s="630">
        <v>987779</v>
      </c>
      <c r="CS15" s="631"/>
      <c r="CT15" s="631"/>
      <c r="CU15" s="631"/>
      <c r="CV15" s="631"/>
      <c r="CW15" s="631"/>
      <c r="CX15" s="631"/>
      <c r="CY15" s="632"/>
      <c r="CZ15" s="633">
        <v>9.1</v>
      </c>
      <c r="DA15" s="633"/>
      <c r="DB15" s="633"/>
      <c r="DC15" s="633"/>
      <c r="DD15" s="639">
        <v>103706</v>
      </c>
      <c r="DE15" s="631"/>
      <c r="DF15" s="631"/>
      <c r="DG15" s="631"/>
      <c r="DH15" s="631"/>
      <c r="DI15" s="631"/>
      <c r="DJ15" s="631"/>
      <c r="DK15" s="631"/>
      <c r="DL15" s="631"/>
      <c r="DM15" s="631"/>
      <c r="DN15" s="631"/>
      <c r="DO15" s="631"/>
      <c r="DP15" s="632"/>
      <c r="DQ15" s="639">
        <v>866870</v>
      </c>
      <c r="DR15" s="631"/>
      <c r="DS15" s="631"/>
      <c r="DT15" s="631"/>
      <c r="DU15" s="631"/>
      <c r="DV15" s="631"/>
      <c r="DW15" s="631"/>
      <c r="DX15" s="631"/>
      <c r="DY15" s="631"/>
      <c r="DZ15" s="631"/>
      <c r="EA15" s="631"/>
      <c r="EB15" s="631"/>
      <c r="EC15" s="640"/>
    </row>
    <row r="16" spans="2:143" ht="11.25" customHeight="1">
      <c r="B16" s="627" t="s">
        <v>263</v>
      </c>
      <c r="C16" s="628"/>
      <c r="D16" s="628"/>
      <c r="E16" s="628"/>
      <c r="F16" s="628"/>
      <c r="G16" s="628"/>
      <c r="H16" s="628"/>
      <c r="I16" s="628"/>
      <c r="J16" s="628"/>
      <c r="K16" s="628"/>
      <c r="L16" s="628"/>
      <c r="M16" s="628"/>
      <c r="N16" s="628"/>
      <c r="O16" s="628"/>
      <c r="P16" s="628"/>
      <c r="Q16" s="629"/>
      <c r="R16" s="630">
        <v>9922</v>
      </c>
      <c r="S16" s="631"/>
      <c r="T16" s="631"/>
      <c r="U16" s="631"/>
      <c r="V16" s="631"/>
      <c r="W16" s="631"/>
      <c r="X16" s="631"/>
      <c r="Y16" s="632"/>
      <c r="Z16" s="633">
        <v>0.1</v>
      </c>
      <c r="AA16" s="633"/>
      <c r="AB16" s="633"/>
      <c r="AC16" s="633"/>
      <c r="AD16" s="634">
        <v>9922</v>
      </c>
      <c r="AE16" s="634"/>
      <c r="AF16" s="634"/>
      <c r="AG16" s="634"/>
      <c r="AH16" s="634"/>
      <c r="AI16" s="634"/>
      <c r="AJ16" s="634"/>
      <c r="AK16" s="634"/>
      <c r="AL16" s="635">
        <v>0.2</v>
      </c>
      <c r="AM16" s="636"/>
      <c r="AN16" s="636"/>
      <c r="AO16" s="637"/>
      <c r="AP16" s="627" t="s">
        <v>264</v>
      </c>
      <c r="AQ16" s="628"/>
      <c r="AR16" s="628"/>
      <c r="AS16" s="628"/>
      <c r="AT16" s="628"/>
      <c r="AU16" s="628"/>
      <c r="AV16" s="628"/>
      <c r="AW16" s="628"/>
      <c r="AX16" s="628"/>
      <c r="AY16" s="628"/>
      <c r="AZ16" s="628"/>
      <c r="BA16" s="628"/>
      <c r="BB16" s="628"/>
      <c r="BC16" s="628"/>
      <c r="BD16" s="628"/>
      <c r="BE16" s="628"/>
      <c r="BF16" s="629"/>
      <c r="BG16" s="630" t="s">
        <v>131</v>
      </c>
      <c r="BH16" s="631"/>
      <c r="BI16" s="631"/>
      <c r="BJ16" s="631"/>
      <c r="BK16" s="631"/>
      <c r="BL16" s="631"/>
      <c r="BM16" s="631"/>
      <c r="BN16" s="632"/>
      <c r="BO16" s="633" t="s">
        <v>131</v>
      </c>
      <c r="BP16" s="633"/>
      <c r="BQ16" s="633"/>
      <c r="BR16" s="633"/>
      <c r="BS16" s="634" t="s">
        <v>131</v>
      </c>
      <c r="BT16" s="634"/>
      <c r="BU16" s="634"/>
      <c r="BV16" s="634"/>
      <c r="BW16" s="634"/>
      <c r="BX16" s="634"/>
      <c r="BY16" s="634"/>
      <c r="BZ16" s="634"/>
      <c r="CA16" s="634"/>
      <c r="CB16" s="638"/>
      <c r="CD16" s="645" t="s">
        <v>265</v>
      </c>
      <c r="CE16" s="646"/>
      <c r="CF16" s="646"/>
      <c r="CG16" s="646"/>
      <c r="CH16" s="646"/>
      <c r="CI16" s="646"/>
      <c r="CJ16" s="646"/>
      <c r="CK16" s="646"/>
      <c r="CL16" s="646"/>
      <c r="CM16" s="646"/>
      <c r="CN16" s="646"/>
      <c r="CO16" s="646"/>
      <c r="CP16" s="646"/>
      <c r="CQ16" s="647"/>
      <c r="CR16" s="630">
        <v>2277</v>
      </c>
      <c r="CS16" s="631"/>
      <c r="CT16" s="631"/>
      <c r="CU16" s="631"/>
      <c r="CV16" s="631"/>
      <c r="CW16" s="631"/>
      <c r="CX16" s="631"/>
      <c r="CY16" s="632"/>
      <c r="CZ16" s="633">
        <v>0</v>
      </c>
      <c r="DA16" s="633"/>
      <c r="DB16" s="633"/>
      <c r="DC16" s="633"/>
      <c r="DD16" s="639" t="s">
        <v>131</v>
      </c>
      <c r="DE16" s="631"/>
      <c r="DF16" s="631"/>
      <c r="DG16" s="631"/>
      <c r="DH16" s="631"/>
      <c r="DI16" s="631"/>
      <c r="DJ16" s="631"/>
      <c r="DK16" s="631"/>
      <c r="DL16" s="631"/>
      <c r="DM16" s="631"/>
      <c r="DN16" s="631"/>
      <c r="DO16" s="631"/>
      <c r="DP16" s="632"/>
      <c r="DQ16" s="639">
        <v>877</v>
      </c>
      <c r="DR16" s="631"/>
      <c r="DS16" s="631"/>
      <c r="DT16" s="631"/>
      <c r="DU16" s="631"/>
      <c r="DV16" s="631"/>
      <c r="DW16" s="631"/>
      <c r="DX16" s="631"/>
      <c r="DY16" s="631"/>
      <c r="DZ16" s="631"/>
      <c r="EA16" s="631"/>
      <c r="EB16" s="631"/>
      <c r="EC16" s="640"/>
    </row>
    <row r="17" spans="2:133" ht="11.25" customHeight="1">
      <c r="B17" s="627" t="s">
        <v>266</v>
      </c>
      <c r="C17" s="628"/>
      <c r="D17" s="628"/>
      <c r="E17" s="628"/>
      <c r="F17" s="628"/>
      <c r="G17" s="628"/>
      <c r="H17" s="628"/>
      <c r="I17" s="628"/>
      <c r="J17" s="628"/>
      <c r="K17" s="628"/>
      <c r="L17" s="628"/>
      <c r="M17" s="628"/>
      <c r="N17" s="628"/>
      <c r="O17" s="628"/>
      <c r="P17" s="628"/>
      <c r="Q17" s="629"/>
      <c r="R17" s="630">
        <v>18465</v>
      </c>
      <c r="S17" s="631"/>
      <c r="T17" s="631"/>
      <c r="U17" s="631"/>
      <c r="V17" s="631"/>
      <c r="W17" s="631"/>
      <c r="X17" s="631"/>
      <c r="Y17" s="632"/>
      <c r="Z17" s="633">
        <v>0.2</v>
      </c>
      <c r="AA17" s="633"/>
      <c r="AB17" s="633"/>
      <c r="AC17" s="633"/>
      <c r="AD17" s="634">
        <v>18465</v>
      </c>
      <c r="AE17" s="634"/>
      <c r="AF17" s="634"/>
      <c r="AG17" s="634"/>
      <c r="AH17" s="634"/>
      <c r="AI17" s="634"/>
      <c r="AJ17" s="634"/>
      <c r="AK17" s="634"/>
      <c r="AL17" s="635">
        <v>0.3</v>
      </c>
      <c r="AM17" s="636"/>
      <c r="AN17" s="636"/>
      <c r="AO17" s="637"/>
      <c r="AP17" s="627" t="s">
        <v>267</v>
      </c>
      <c r="AQ17" s="628"/>
      <c r="AR17" s="628"/>
      <c r="AS17" s="628"/>
      <c r="AT17" s="628"/>
      <c r="AU17" s="628"/>
      <c r="AV17" s="628"/>
      <c r="AW17" s="628"/>
      <c r="AX17" s="628"/>
      <c r="AY17" s="628"/>
      <c r="AZ17" s="628"/>
      <c r="BA17" s="628"/>
      <c r="BB17" s="628"/>
      <c r="BC17" s="628"/>
      <c r="BD17" s="628"/>
      <c r="BE17" s="628"/>
      <c r="BF17" s="629"/>
      <c r="BG17" s="630" t="s">
        <v>131</v>
      </c>
      <c r="BH17" s="631"/>
      <c r="BI17" s="631"/>
      <c r="BJ17" s="631"/>
      <c r="BK17" s="631"/>
      <c r="BL17" s="631"/>
      <c r="BM17" s="631"/>
      <c r="BN17" s="632"/>
      <c r="BO17" s="633" t="s">
        <v>131</v>
      </c>
      <c r="BP17" s="633"/>
      <c r="BQ17" s="633"/>
      <c r="BR17" s="633"/>
      <c r="BS17" s="634" t="s">
        <v>131</v>
      </c>
      <c r="BT17" s="634"/>
      <c r="BU17" s="634"/>
      <c r="BV17" s="634"/>
      <c r="BW17" s="634"/>
      <c r="BX17" s="634"/>
      <c r="BY17" s="634"/>
      <c r="BZ17" s="634"/>
      <c r="CA17" s="634"/>
      <c r="CB17" s="638"/>
      <c r="CD17" s="645" t="s">
        <v>268</v>
      </c>
      <c r="CE17" s="646"/>
      <c r="CF17" s="646"/>
      <c r="CG17" s="646"/>
      <c r="CH17" s="646"/>
      <c r="CI17" s="646"/>
      <c r="CJ17" s="646"/>
      <c r="CK17" s="646"/>
      <c r="CL17" s="646"/>
      <c r="CM17" s="646"/>
      <c r="CN17" s="646"/>
      <c r="CO17" s="646"/>
      <c r="CP17" s="646"/>
      <c r="CQ17" s="647"/>
      <c r="CR17" s="630">
        <v>941884</v>
      </c>
      <c r="CS17" s="631"/>
      <c r="CT17" s="631"/>
      <c r="CU17" s="631"/>
      <c r="CV17" s="631"/>
      <c r="CW17" s="631"/>
      <c r="CX17" s="631"/>
      <c r="CY17" s="632"/>
      <c r="CZ17" s="633">
        <v>8.6999999999999993</v>
      </c>
      <c r="DA17" s="633"/>
      <c r="DB17" s="633"/>
      <c r="DC17" s="633"/>
      <c r="DD17" s="639" t="s">
        <v>131</v>
      </c>
      <c r="DE17" s="631"/>
      <c r="DF17" s="631"/>
      <c r="DG17" s="631"/>
      <c r="DH17" s="631"/>
      <c r="DI17" s="631"/>
      <c r="DJ17" s="631"/>
      <c r="DK17" s="631"/>
      <c r="DL17" s="631"/>
      <c r="DM17" s="631"/>
      <c r="DN17" s="631"/>
      <c r="DO17" s="631"/>
      <c r="DP17" s="632"/>
      <c r="DQ17" s="639">
        <v>930994</v>
      </c>
      <c r="DR17" s="631"/>
      <c r="DS17" s="631"/>
      <c r="DT17" s="631"/>
      <c r="DU17" s="631"/>
      <c r="DV17" s="631"/>
      <c r="DW17" s="631"/>
      <c r="DX17" s="631"/>
      <c r="DY17" s="631"/>
      <c r="DZ17" s="631"/>
      <c r="EA17" s="631"/>
      <c r="EB17" s="631"/>
      <c r="EC17" s="640"/>
    </row>
    <row r="18" spans="2:133" ht="11.25" customHeight="1">
      <c r="B18" s="627" t="s">
        <v>269</v>
      </c>
      <c r="C18" s="628"/>
      <c r="D18" s="628"/>
      <c r="E18" s="628"/>
      <c r="F18" s="628"/>
      <c r="G18" s="628"/>
      <c r="H18" s="628"/>
      <c r="I18" s="628"/>
      <c r="J18" s="628"/>
      <c r="K18" s="628"/>
      <c r="L18" s="628"/>
      <c r="M18" s="628"/>
      <c r="N18" s="628"/>
      <c r="O18" s="628"/>
      <c r="P18" s="628"/>
      <c r="Q18" s="629"/>
      <c r="R18" s="630">
        <v>49468</v>
      </c>
      <c r="S18" s="631"/>
      <c r="T18" s="631"/>
      <c r="U18" s="631"/>
      <c r="V18" s="631"/>
      <c r="W18" s="631"/>
      <c r="X18" s="631"/>
      <c r="Y18" s="632"/>
      <c r="Z18" s="633">
        <v>0.4</v>
      </c>
      <c r="AA18" s="633"/>
      <c r="AB18" s="633"/>
      <c r="AC18" s="633"/>
      <c r="AD18" s="634">
        <v>49468</v>
      </c>
      <c r="AE18" s="634"/>
      <c r="AF18" s="634"/>
      <c r="AG18" s="634"/>
      <c r="AH18" s="634"/>
      <c r="AI18" s="634"/>
      <c r="AJ18" s="634"/>
      <c r="AK18" s="634"/>
      <c r="AL18" s="635">
        <v>0.80000001192092896</v>
      </c>
      <c r="AM18" s="636"/>
      <c r="AN18" s="636"/>
      <c r="AO18" s="637"/>
      <c r="AP18" s="627" t="s">
        <v>270</v>
      </c>
      <c r="AQ18" s="628"/>
      <c r="AR18" s="628"/>
      <c r="AS18" s="628"/>
      <c r="AT18" s="628"/>
      <c r="AU18" s="628"/>
      <c r="AV18" s="628"/>
      <c r="AW18" s="628"/>
      <c r="AX18" s="628"/>
      <c r="AY18" s="628"/>
      <c r="AZ18" s="628"/>
      <c r="BA18" s="628"/>
      <c r="BB18" s="628"/>
      <c r="BC18" s="628"/>
      <c r="BD18" s="628"/>
      <c r="BE18" s="628"/>
      <c r="BF18" s="629"/>
      <c r="BG18" s="630" t="s">
        <v>131</v>
      </c>
      <c r="BH18" s="631"/>
      <c r="BI18" s="631"/>
      <c r="BJ18" s="631"/>
      <c r="BK18" s="631"/>
      <c r="BL18" s="631"/>
      <c r="BM18" s="631"/>
      <c r="BN18" s="632"/>
      <c r="BO18" s="633" t="s">
        <v>131</v>
      </c>
      <c r="BP18" s="633"/>
      <c r="BQ18" s="633"/>
      <c r="BR18" s="633"/>
      <c r="BS18" s="634" t="s">
        <v>131</v>
      </c>
      <c r="BT18" s="634"/>
      <c r="BU18" s="634"/>
      <c r="BV18" s="634"/>
      <c r="BW18" s="634"/>
      <c r="BX18" s="634"/>
      <c r="BY18" s="634"/>
      <c r="BZ18" s="634"/>
      <c r="CA18" s="634"/>
      <c r="CB18" s="638"/>
      <c r="CD18" s="645" t="s">
        <v>271</v>
      </c>
      <c r="CE18" s="646"/>
      <c r="CF18" s="646"/>
      <c r="CG18" s="646"/>
      <c r="CH18" s="646"/>
      <c r="CI18" s="646"/>
      <c r="CJ18" s="646"/>
      <c r="CK18" s="646"/>
      <c r="CL18" s="646"/>
      <c r="CM18" s="646"/>
      <c r="CN18" s="646"/>
      <c r="CO18" s="646"/>
      <c r="CP18" s="646"/>
      <c r="CQ18" s="647"/>
      <c r="CR18" s="630" t="s">
        <v>131</v>
      </c>
      <c r="CS18" s="631"/>
      <c r="CT18" s="631"/>
      <c r="CU18" s="631"/>
      <c r="CV18" s="631"/>
      <c r="CW18" s="631"/>
      <c r="CX18" s="631"/>
      <c r="CY18" s="632"/>
      <c r="CZ18" s="633" t="s">
        <v>131</v>
      </c>
      <c r="DA18" s="633"/>
      <c r="DB18" s="633"/>
      <c r="DC18" s="633"/>
      <c r="DD18" s="639" t="s">
        <v>131</v>
      </c>
      <c r="DE18" s="631"/>
      <c r="DF18" s="631"/>
      <c r="DG18" s="631"/>
      <c r="DH18" s="631"/>
      <c r="DI18" s="631"/>
      <c r="DJ18" s="631"/>
      <c r="DK18" s="631"/>
      <c r="DL18" s="631"/>
      <c r="DM18" s="631"/>
      <c r="DN18" s="631"/>
      <c r="DO18" s="631"/>
      <c r="DP18" s="632"/>
      <c r="DQ18" s="639" t="s">
        <v>131</v>
      </c>
      <c r="DR18" s="631"/>
      <c r="DS18" s="631"/>
      <c r="DT18" s="631"/>
      <c r="DU18" s="631"/>
      <c r="DV18" s="631"/>
      <c r="DW18" s="631"/>
      <c r="DX18" s="631"/>
      <c r="DY18" s="631"/>
      <c r="DZ18" s="631"/>
      <c r="EA18" s="631"/>
      <c r="EB18" s="631"/>
      <c r="EC18" s="640"/>
    </row>
    <row r="19" spans="2:133" ht="11.25" customHeight="1">
      <c r="B19" s="627" t="s">
        <v>272</v>
      </c>
      <c r="C19" s="628"/>
      <c r="D19" s="628"/>
      <c r="E19" s="628"/>
      <c r="F19" s="628"/>
      <c r="G19" s="628"/>
      <c r="H19" s="628"/>
      <c r="I19" s="628"/>
      <c r="J19" s="628"/>
      <c r="K19" s="628"/>
      <c r="L19" s="628"/>
      <c r="M19" s="628"/>
      <c r="N19" s="628"/>
      <c r="O19" s="628"/>
      <c r="P19" s="628"/>
      <c r="Q19" s="629"/>
      <c r="R19" s="630">
        <v>8677</v>
      </c>
      <c r="S19" s="631"/>
      <c r="T19" s="631"/>
      <c r="U19" s="631"/>
      <c r="V19" s="631"/>
      <c r="W19" s="631"/>
      <c r="X19" s="631"/>
      <c r="Y19" s="632"/>
      <c r="Z19" s="633">
        <v>0.1</v>
      </c>
      <c r="AA19" s="633"/>
      <c r="AB19" s="633"/>
      <c r="AC19" s="633"/>
      <c r="AD19" s="634">
        <v>8677</v>
      </c>
      <c r="AE19" s="634"/>
      <c r="AF19" s="634"/>
      <c r="AG19" s="634"/>
      <c r="AH19" s="634"/>
      <c r="AI19" s="634"/>
      <c r="AJ19" s="634"/>
      <c r="AK19" s="634"/>
      <c r="AL19" s="635">
        <v>0.1</v>
      </c>
      <c r="AM19" s="636"/>
      <c r="AN19" s="636"/>
      <c r="AO19" s="637"/>
      <c r="AP19" s="627" t="s">
        <v>273</v>
      </c>
      <c r="AQ19" s="628"/>
      <c r="AR19" s="628"/>
      <c r="AS19" s="628"/>
      <c r="AT19" s="628"/>
      <c r="AU19" s="628"/>
      <c r="AV19" s="628"/>
      <c r="AW19" s="628"/>
      <c r="AX19" s="628"/>
      <c r="AY19" s="628"/>
      <c r="AZ19" s="628"/>
      <c r="BA19" s="628"/>
      <c r="BB19" s="628"/>
      <c r="BC19" s="628"/>
      <c r="BD19" s="628"/>
      <c r="BE19" s="628"/>
      <c r="BF19" s="629"/>
      <c r="BG19" s="630">
        <v>33454</v>
      </c>
      <c r="BH19" s="631"/>
      <c r="BI19" s="631"/>
      <c r="BJ19" s="631"/>
      <c r="BK19" s="631"/>
      <c r="BL19" s="631"/>
      <c r="BM19" s="631"/>
      <c r="BN19" s="632"/>
      <c r="BO19" s="633">
        <v>1.6</v>
      </c>
      <c r="BP19" s="633"/>
      <c r="BQ19" s="633"/>
      <c r="BR19" s="633"/>
      <c r="BS19" s="634" t="s">
        <v>131</v>
      </c>
      <c r="BT19" s="634"/>
      <c r="BU19" s="634"/>
      <c r="BV19" s="634"/>
      <c r="BW19" s="634"/>
      <c r="BX19" s="634"/>
      <c r="BY19" s="634"/>
      <c r="BZ19" s="634"/>
      <c r="CA19" s="634"/>
      <c r="CB19" s="638"/>
      <c r="CD19" s="645" t="s">
        <v>274</v>
      </c>
      <c r="CE19" s="646"/>
      <c r="CF19" s="646"/>
      <c r="CG19" s="646"/>
      <c r="CH19" s="646"/>
      <c r="CI19" s="646"/>
      <c r="CJ19" s="646"/>
      <c r="CK19" s="646"/>
      <c r="CL19" s="646"/>
      <c r="CM19" s="646"/>
      <c r="CN19" s="646"/>
      <c r="CO19" s="646"/>
      <c r="CP19" s="646"/>
      <c r="CQ19" s="647"/>
      <c r="CR19" s="630" t="s">
        <v>131</v>
      </c>
      <c r="CS19" s="631"/>
      <c r="CT19" s="631"/>
      <c r="CU19" s="631"/>
      <c r="CV19" s="631"/>
      <c r="CW19" s="631"/>
      <c r="CX19" s="631"/>
      <c r="CY19" s="632"/>
      <c r="CZ19" s="633" t="s">
        <v>131</v>
      </c>
      <c r="DA19" s="633"/>
      <c r="DB19" s="633"/>
      <c r="DC19" s="633"/>
      <c r="DD19" s="639" t="s">
        <v>131</v>
      </c>
      <c r="DE19" s="631"/>
      <c r="DF19" s="631"/>
      <c r="DG19" s="631"/>
      <c r="DH19" s="631"/>
      <c r="DI19" s="631"/>
      <c r="DJ19" s="631"/>
      <c r="DK19" s="631"/>
      <c r="DL19" s="631"/>
      <c r="DM19" s="631"/>
      <c r="DN19" s="631"/>
      <c r="DO19" s="631"/>
      <c r="DP19" s="632"/>
      <c r="DQ19" s="639" t="s">
        <v>131</v>
      </c>
      <c r="DR19" s="631"/>
      <c r="DS19" s="631"/>
      <c r="DT19" s="631"/>
      <c r="DU19" s="631"/>
      <c r="DV19" s="631"/>
      <c r="DW19" s="631"/>
      <c r="DX19" s="631"/>
      <c r="DY19" s="631"/>
      <c r="DZ19" s="631"/>
      <c r="EA19" s="631"/>
      <c r="EB19" s="631"/>
      <c r="EC19" s="640"/>
    </row>
    <row r="20" spans="2:133" ht="11.25" customHeight="1">
      <c r="B20" s="627" t="s">
        <v>275</v>
      </c>
      <c r="C20" s="628"/>
      <c r="D20" s="628"/>
      <c r="E20" s="628"/>
      <c r="F20" s="628"/>
      <c r="G20" s="628"/>
      <c r="H20" s="628"/>
      <c r="I20" s="628"/>
      <c r="J20" s="628"/>
      <c r="K20" s="628"/>
      <c r="L20" s="628"/>
      <c r="M20" s="628"/>
      <c r="N20" s="628"/>
      <c r="O20" s="628"/>
      <c r="P20" s="628"/>
      <c r="Q20" s="629"/>
      <c r="R20" s="630">
        <v>2790</v>
      </c>
      <c r="S20" s="631"/>
      <c r="T20" s="631"/>
      <c r="U20" s="631"/>
      <c r="V20" s="631"/>
      <c r="W20" s="631"/>
      <c r="X20" s="631"/>
      <c r="Y20" s="632"/>
      <c r="Z20" s="633">
        <v>0</v>
      </c>
      <c r="AA20" s="633"/>
      <c r="AB20" s="633"/>
      <c r="AC20" s="633"/>
      <c r="AD20" s="634">
        <v>2790</v>
      </c>
      <c r="AE20" s="634"/>
      <c r="AF20" s="634"/>
      <c r="AG20" s="634"/>
      <c r="AH20" s="634"/>
      <c r="AI20" s="634"/>
      <c r="AJ20" s="634"/>
      <c r="AK20" s="634"/>
      <c r="AL20" s="635">
        <v>0</v>
      </c>
      <c r="AM20" s="636"/>
      <c r="AN20" s="636"/>
      <c r="AO20" s="637"/>
      <c r="AP20" s="627" t="s">
        <v>276</v>
      </c>
      <c r="AQ20" s="628"/>
      <c r="AR20" s="628"/>
      <c r="AS20" s="628"/>
      <c r="AT20" s="628"/>
      <c r="AU20" s="628"/>
      <c r="AV20" s="628"/>
      <c r="AW20" s="628"/>
      <c r="AX20" s="628"/>
      <c r="AY20" s="628"/>
      <c r="AZ20" s="628"/>
      <c r="BA20" s="628"/>
      <c r="BB20" s="628"/>
      <c r="BC20" s="628"/>
      <c r="BD20" s="628"/>
      <c r="BE20" s="628"/>
      <c r="BF20" s="629"/>
      <c r="BG20" s="630">
        <v>33454</v>
      </c>
      <c r="BH20" s="631"/>
      <c r="BI20" s="631"/>
      <c r="BJ20" s="631"/>
      <c r="BK20" s="631"/>
      <c r="BL20" s="631"/>
      <c r="BM20" s="631"/>
      <c r="BN20" s="632"/>
      <c r="BO20" s="633">
        <v>1.6</v>
      </c>
      <c r="BP20" s="633"/>
      <c r="BQ20" s="633"/>
      <c r="BR20" s="633"/>
      <c r="BS20" s="634" t="s">
        <v>131</v>
      </c>
      <c r="BT20" s="634"/>
      <c r="BU20" s="634"/>
      <c r="BV20" s="634"/>
      <c r="BW20" s="634"/>
      <c r="BX20" s="634"/>
      <c r="BY20" s="634"/>
      <c r="BZ20" s="634"/>
      <c r="CA20" s="634"/>
      <c r="CB20" s="638"/>
      <c r="CD20" s="645" t="s">
        <v>277</v>
      </c>
      <c r="CE20" s="646"/>
      <c r="CF20" s="646"/>
      <c r="CG20" s="646"/>
      <c r="CH20" s="646"/>
      <c r="CI20" s="646"/>
      <c r="CJ20" s="646"/>
      <c r="CK20" s="646"/>
      <c r="CL20" s="646"/>
      <c r="CM20" s="646"/>
      <c r="CN20" s="646"/>
      <c r="CO20" s="646"/>
      <c r="CP20" s="646"/>
      <c r="CQ20" s="647"/>
      <c r="CR20" s="630">
        <v>10877644</v>
      </c>
      <c r="CS20" s="631"/>
      <c r="CT20" s="631"/>
      <c r="CU20" s="631"/>
      <c r="CV20" s="631"/>
      <c r="CW20" s="631"/>
      <c r="CX20" s="631"/>
      <c r="CY20" s="632"/>
      <c r="CZ20" s="633">
        <v>100</v>
      </c>
      <c r="DA20" s="633"/>
      <c r="DB20" s="633"/>
      <c r="DC20" s="633"/>
      <c r="DD20" s="639">
        <v>886286</v>
      </c>
      <c r="DE20" s="631"/>
      <c r="DF20" s="631"/>
      <c r="DG20" s="631"/>
      <c r="DH20" s="631"/>
      <c r="DI20" s="631"/>
      <c r="DJ20" s="631"/>
      <c r="DK20" s="631"/>
      <c r="DL20" s="631"/>
      <c r="DM20" s="631"/>
      <c r="DN20" s="631"/>
      <c r="DO20" s="631"/>
      <c r="DP20" s="632"/>
      <c r="DQ20" s="639">
        <v>7599543</v>
      </c>
      <c r="DR20" s="631"/>
      <c r="DS20" s="631"/>
      <c r="DT20" s="631"/>
      <c r="DU20" s="631"/>
      <c r="DV20" s="631"/>
      <c r="DW20" s="631"/>
      <c r="DX20" s="631"/>
      <c r="DY20" s="631"/>
      <c r="DZ20" s="631"/>
      <c r="EA20" s="631"/>
      <c r="EB20" s="631"/>
      <c r="EC20" s="640"/>
    </row>
    <row r="21" spans="2:133" ht="11.25" customHeight="1">
      <c r="B21" s="627" t="s">
        <v>278</v>
      </c>
      <c r="C21" s="628"/>
      <c r="D21" s="628"/>
      <c r="E21" s="628"/>
      <c r="F21" s="628"/>
      <c r="G21" s="628"/>
      <c r="H21" s="628"/>
      <c r="I21" s="628"/>
      <c r="J21" s="628"/>
      <c r="K21" s="628"/>
      <c r="L21" s="628"/>
      <c r="M21" s="628"/>
      <c r="N21" s="628"/>
      <c r="O21" s="628"/>
      <c r="P21" s="628"/>
      <c r="Q21" s="629"/>
      <c r="R21" s="630">
        <v>1378</v>
      </c>
      <c r="S21" s="631"/>
      <c r="T21" s="631"/>
      <c r="U21" s="631"/>
      <c r="V21" s="631"/>
      <c r="W21" s="631"/>
      <c r="X21" s="631"/>
      <c r="Y21" s="632"/>
      <c r="Z21" s="633">
        <v>0</v>
      </c>
      <c r="AA21" s="633"/>
      <c r="AB21" s="633"/>
      <c r="AC21" s="633"/>
      <c r="AD21" s="634">
        <v>1378</v>
      </c>
      <c r="AE21" s="634"/>
      <c r="AF21" s="634"/>
      <c r="AG21" s="634"/>
      <c r="AH21" s="634"/>
      <c r="AI21" s="634"/>
      <c r="AJ21" s="634"/>
      <c r="AK21" s="634"/>
      <c r="AL21" s="635">
        <v>0</v>
      </c>
      <c r="AM21" s="636"/>
      <c r="AN21" s="636"/>
      <c r="AO21" s="637"/>
      <c r="AP21" s="649" t="s">
        <v>279</v>
      </c>
      <c r="AQ21" s="650"/>
      <c r="AR21" s="650"/>
      <c r="AS21" s="650"/>
      <c r="AT21" s="650"/>
      <c r="AU21" s="650"/>
      <c r="AV21" s="650"/>
      <c r="AW21" s="650"/>
      <c r="AX21" s="650"/>
      <c r="AY21" s="650"/>
      <c r="AZ21" s="650"/>
      <c r="BA21" s="650"/>
      <c r="BB21" s="650"/>
      <c r="BC21" s="650"/>
      <c r="BD21" s="650"/>
      <c r="BE21" s="650"/>
      <c r="BF21" s="651"/>
      <c r="BG21" s="630">
        <v>33454</v>
      </c>
      <c r="BH21" s="631"/>
      <c r="BI21" s="631"/>
      <c r="BJ21" s="631"/>
      <c r="BK21" s="631"/>
      <c r="BL21" s="631"/>
      <c r="BM21" s="631"/>
      <c r="BN21" s="632"/>
      <c r="BO21" s="633">
        <v>1.6</v>
      </c>
      <c r="BP21" s="633"/>
      <c r="BQ21" s="633"/>
      <c r="BR21" s="633"/>
      <c r="BS21" s="634" t="s">
        <v>131</v>
      </c>
      <c r="BT21" s="634"/>
      <c r="BU21" s="634"/>
      <c r="BV21" s="634"/>
      <c r="BW21" s="634"/>
      <c r="BX21" s="634"/>
      <c r="BY21" s="634"/>
      <c r="BZ21" s="634"/>
      <c r="CA21" s="634"/>
      <c r="CB21" s="638"/>
      <c r="CD21" s="657"/>
      <c r="CE21" s="658"/>
      <c r="CF21" s="658"/>
      <c r="CG21" s="658"/>
      <c r="CH21" s="658"/>
      <c r="CI21" s="658"/>
      <c r="CJ21" s="658"/>
      <c r="CK21" s="658"/>
      <c r="CL21" s="658"/>
      <c r="CM21" s="658"/>
      <c r="CN21" s="658"/>
      <c r="CO21" s="658"/>
      <c r="CP21" s="658"/>
      <c r="CQ21" s="659"/>
      <c r="CR21" s="660"/>
      <c r="CS21" s="653"/>
      <c r="CT21" s="653"/>
      <c r="CU21" s="653"/>
      <c r="CV21" s="653"/>
      <c r="CW21" s="653"/>
      <c r="CX21" s="653"/>
      <c r="CY21" s="661"/>
      <c r="CZ21" s="662"/>
      <c r="DA21" s="662"/>
      <c r="DB21" s="662"/>
      <c r="DC21" s="662"/>
      <c r="DD21" s="652"/>
      <c r="DE21" s="653"/>
      <c r="DF21" s="653"/>
      <c r="DG21" s="653"/>
      <c r="DH21" s="653"/>
      <c r="DI21" s="653"/>
      <c r="DJ21" s="653"/>
      <c r="DK21" s="653"/>
      <c r="DL21" s="653"/>
      <c r="DM21" s="653"/>
      <c r="DN21" s="653"/>
      <c r="DO21" s="653"/>
      <c r="DP21" s="661"/>
      <c r="DQ21" s="652"/>
      <c r="DR21" s="653"/>
      <c r="DS21" s="653"/>
      <c r="DT21" s="653"/>
      <c r="DU21" s="653"/>
      <c r="DV21" s="653"/>
      <c r="DW21" s="653"/>
      <c r="DX21" s="653"/>
      <c r="DY21" s="653"/>
      <c r="DZ21" s="653"/>
      <c r="EA21" s="653"/>
      <c r="EB21" s="653"/>
      <c r="EC21" s="654"/>
    </row>
    <row r="22" spans="2:133" ht="11.25" customHeight="1">
      <c r="B22" s="666" t="s">
        <v>280</v>
      </c>
      <c r="C22" s="667"/>
      <c r="D22" s="667"/>
      <c r="E22" s="667"/>
      <c r="F22" s="667"/>
      <c r="G22" s="667"/>
      <c r="H22" s="667"/>
      <c r="I22" s="667"/>
      <c r="J22" s="667"/>
      <c r="K22" s="667"/>
      <c r="L22" s="667"/>
      <c r="M22" s="667"/>
      <c r="N22" s="667"/>
      <c r="O22" s="667"/>
      <c r="P22" s="667"/>
      <c r="Q22" s="668"/>
      <c r="R22" s="630">
        <v>36623</v>
      </c>
      <c r="S22" s="631"/>
      <c r="T22" s="631"/>
      <c r="U22" s="631"/>
      <c r="V22" s="631"/>
      <c r="W22" s="631"/>
      <c r="X22" s="631"/>
      <c r="Y22" s="632"/>
      <c r="Z22" s="633">
        <v>0.3</v>
      </c>
      <c r="AA22" s="633"/>
      <c r="AB22" s="633"/>
      <c r="AC22" s="633"/>
      <c r="AD22" s="634">
        <v>36623</v>
      </c>
      <c r="AE22" s="634"/>
      <c r="AF22" s="634"/>
      <c r="AG22" s="634"/>
      <c r="AH22" s="634"/>
      <c r="AI22" s="634"/>
      <c r="AJ22" s="634"/>
      <c r="AK22" s="634"/>
      <c r="AL22" s="635">
        <v>0.60000002384185791</v>
      </c>
      <c r="AM22" s="636"/>
      <c r="AN22" s="636"/>
      <c r="AO22" s="637"/>
      <c r="AP22" s="649" t="s">
        <v>281</v>
      </c>
      <c r="AQ22" s="650"/>
      <c r="AR22" s="650"/>
      <c r="AS22" s="650"/>
      <c r="AT22" s="650"/>
      <c r="AU22" s="650"/>
      <c r="AV22" s="650"/>
      <c r="AW22" s="650"/>
      <c r="AX22" s="650"/>
      <c r="AY22" s="650"/>
      <c r="AZ22" s="650"/>
      <c r="BA22" s="650"/>
      <c r="BB22" s="650"/>
      <c r="BC22" s="650"/>
      <c r="BD22" s="650"/>
      <c r="BE22" s="650"/>
      <c r="BF22" s="651"/>
      <c r="BG22" s="630" t="s">
        <v>131</v>
      </c>
      <c r="BH22" s="631"/>
      <c r="BI22" s="631"/>
      <c r="BJ22" s="631"/>
      <c r="BK22" s="631"/>
      <c r="BL22" s="631"/>
      <c r="BM22" s="631"/>
      <c r="BN22" s="632"/>
      <c r="BO22" s="633" t="s">
        <v>131</v>
      </c>
      <c r="BP22" s="633"/>
      <c r="BQ22" s="633"/>
      <c r="BR22" s="633"/>
      <c r="BS22" s="634" t="s">
        <v>131</v>
      </c>
      <c r="BT22" s="634"/>
      <c r="BU22" s="634"/>
      <c r="BV22" s="634"/>
      <c r="BW22" s="634"/>
      <c r="BX22" s="634"/>
      <c r="BY22" s="634"/>
      <c r="BZ22" s="634"/>
      <c r="CA22" s="634"/>
      <c r="CB22" s="638"/>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c r="B23" s="627" t="s">
        <v>283</v>
      </c>
      <c r="C23" s="628"/>
      <c r="D23" s="628"/>
      <c r="E23" s="628"/>
      <c r="F23" s="628"/>
      <c r="G23" s="628"/>
      <c r="H23" s="628"/>
      <c r="I23" s="628"/>
      <c r="J23" s="628"/>
      <c r="K23" s="628"/>
      <c r="L23" s="628"/>
      <c r="M23" s="628"/>
      <c r="N23" s="628"/>
      <c r="O23" s="628"/>
      <c r="P23" s="628"/>
      <c r="Q23" s="629"/>
      <c r="R23" s="630">
        <v>3959146</v>
      </c>
      <c r="S23" s="631"/>
      <c r="T23" s="631"/>
      <c r="U23" s="631"/>
      <c r="V23" s="631"/>
      <c r="W23" s="631"/>
      <c r="X23" s="631"/>
      <c r="Y23" s="632"/>
      <c r="Z23" s="633">
        <v>35.4</v>
      </c>
      <c r="AA23" s="633"/>
      <c r="AB23" s="633"/>
      <c r="AC23" s="633"/>
      <c r="AD23" s="634">
        <v>3603079</v>
      </c>
      <c r="AE23" s="634"/>
      <c r="AF23" s="634"/>
      <c r="AG23" s="634"/>
      <c r="AH23" s="634"/>
      <c r="AI23" s="634"/>
      <c r="AJ23" s="634"/>
      <c r="AK23" s="634"/>
      <c r="AL23" s="635">
        <v>55.9</v>
      </c>
      <c r="AM23" s="636"/>
      <c r="AN23" s="636"/>
      <c r="AO23" s="637"/>
      <c r="AP23" s="649" t="s">
        <v>284</v>
      </c>
      <c r="AQ23" s="650"/>
      <c r="AR23" s="650"/>
      <c r="AS23" s="650"/>
      <c r="AT23" s="650"/>
      <c r="AU23" s="650"/>
      <c r="AV23" s="650"/>
      <c r="AW23" s="650"/>
      <c r="AX23" s="650"/>
      <c r="AY23" s="650"/>
      <c r="AZ23" s="650"/>
      <c r="BA23" s="650"/>
      <c r="BB23" s="650"/>
      <c r="BC23" s="650"/>
      <c r="BD23" s="650"/>
      <c r="BE23" s="650"/>
      <c r="BF23" s="651"/>
      <c r="BG23" s="630" t="s">
        <v>131</v>
      </c>
      <c r="BH23" s="631"/>
      <c r="BI23" s="631"/>
      <c r="BJ23" s="631"/>
      <c r="BK23" s="631"/>
      <c r="BL23" s="631"/>
      <c r="BM23" s="631"/>
      <c r="BN23" s="632"/>
      <c r="BO23" s="633" t="s">
        <v>131</v>
      </c>
      <c r="BP23" s="633"/>
      <c r="BQ23" s="633"/>
      <c r="BR23" s="633"/>
      <c r="BS23" s="634" t="s">
        <v>131</v>
      </c>
      <c r="BT23" s="634"/>
      <c r="BU23" s="634"/>
      <c r="BV23" s="634"/>
      <c r="BW23" s="634"/>
      <c r="BX23" s="634"/>
      <c r="BY23" s="634"/>
      <c r="BZ23" s="634"/>
      <c r="CA23" s="634"/>
      <c r="CB23" s="638"/>
      <c r="CD23" s="612" t="s">
        <v>224</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3" t="s">
        <v>288</v>
      </c>
      <c r="DM23" s="664"/>
      <c r="DN23" s="664"/>
      <c r="DO23" s="664"/>
      <c r="DP23" s="664"/>
      <c r="DQ23" s="664"/>
      <c r="DR23" s="664"/>
      <c r="DS23" s="664"/>
      <c r="DT23" s="664"/>
      <c r="DU23" s="664"/>
      <c r="DV23" s="665"/>
      <c r="DW23" s="612" t="s">
        <v>289</v>
      </c>
      <c r="DX23" s="613"/>
      <c r="DY23" s="613"/>
      <c r="DZ23" s="613"/>
      <c r="EA23" s="613"/>
      <c r="EB23" s="613"/>
      <c r="EC23" s="614"/>
    </row>
    <row r="24" spans="2:133" ht="11.25" customHeight="1">
      <c r="B24" s="627" t="s">
        <v>290</v>
      </c>
      <c r="C24" s="628"/>
      <c r="D24" s="628"/>
      <c r="E24" s="628"/>
      <c r="F24" s="628"/>
      <c r="G24" s="628"/>
      <c r="H24" s="628"/>
      <c r="I24" s="628"/>
      <c r="J24" s="628"/>
      <c r="K24" s="628"/>
      <c r="L24" s="628"/>
      <c r="M24" s="628"/>
      <c r="N24" s="628"/>
      <c r="O24" s="628"/>
      <c r="P24" s="628"/>
      <c r="Q24" s="629"/>
      <c r="R24" s="630">
        <v>3603079</v>
      </c>
      <c r="S24" s="631"/>
      <c r="T24" s="631"/>
      <c r="U24" s="631"/>
      <c r="V24" s="631"/>
      <c r="W24" s="631"/>
      <c r="X24" s="631"/>
      <c r="Y24" s="632"/>
      <c r="Z24" s="633">
        <v>32.200000000000003</v>
      </c>
      <c r="AA24" s="633"/>
      <c r="AB24" s="633"/>
      <c r="AC24" s="633"/>
      <c r="AD24" s="634">
        <v>3603079</v>
      </c>
      <c r="AE24" s="634"/>
      <c r="AF24" s="634"/>
      <c r="AG24" s="634"/>
      <c r="AH24" s="634"/>
      <c r="AI24" s="634"/>
      <c r="AJ24" s="634"/>
      <c r="AK24" s="634"/>
      <c r="AL24" s="635">
        <v>55.9</v>
      </c>
      <c r="AM24" s="636"/>
      <c r="AN24" s="636"/>
      <c r="AO24" s="637"/>
      <c r="AP24" s="649" t="s">
        <v>291</v>
      </c>
      <c r="AQ24" s="650"/>
      <c r="AR24" s="650"/>
      <c r="AS24" s="650"/>
      <c r="AT24" s="650"/>
      <c r="AU24" s="650"/>
      <c r="AV24" s="650"/>
      <c r="AW24" s="650"/>
      <c r="AX24" s="650"/>
      <c r="AY24" s="650"/>
      <c r="AZ24" s="650"/>
      <c r="BA24" s="650"/>
      <c r="BB24" s="650"/>
      <c r="BC24" s="650"/>
      <c r="BD24" s="650"/>
      <c r="BE24" s="650"/>
      <c r="BF24" s="651"/>
      <c r="BG24" s="630" t="s">
        <v>131</v>
      </c>
      <c r="BH24" s="631"/>
      <c r="BI24" s="631"/>
      <c r="BJ24" s="631"/>
      <c r="BK24" s="631"/>
      <c r="BL24" s="631"/>
      <c r="BM24" s="631"/>
      <c r="BN24" s="632"/>
      <c r="BO24" s="633" t="s">
        <v>131</v>
      </c>
      <c r="BP24" s="633"/>
      <c r="BQ24" s="633"/>
      <c r="BR24" s="633"/>
      <c r="BS24" s="634" t="s">
        <v>131</v>
      </c>
      <c r="BT24" s="634"/>
      <c r="BU24" s="634"/>
      <c r="BV24" s="634"/>
      <c r="BW24" s="634"/>
      <c r="BX24" s="634"/>
      <c r="BY24" s="634"/>
      <c r="BZ24" s="634"/>
      <c r="CA24" s="634"/>
      <c r="CB24" s="638"/>
      <c r="CD24" s="641" t="s">
        <v>292</v>
      </c>
      <c r="CE24" s="642"/>
      <c r="CF24" s="642"/>
      <c r="CG24" s="642"/>
      <c r="CH24" s="642"/>
      <c r="CI24" s="642"/>
      <c r="CJ24" s="642"/>
      <c r="CK24" s="642"/>
      <c r="CL24" s="642"/>
      <c r="CM24" s="642"/>
      <c r="CN24" s="642"/>
      <c r="CO24" s="642"/>
      <c r="CP24" s="642"/>
      <c r="CQ24" s="643"/>
      <c r="CR24" s="619">
        <v>4474029</v>
      </c>
      <c r="CS24" s="620"/>
      <c r="CT24" s="620"/>
      <c r="CU24" s="620"/>
      <c r="CV24" s="620"/>
      <c r="CW24" s="620"/>
      <c r="CX24" s="620"/>
      <c r="CY24" s="621"/>
      <c r="CZ24" s="624">
        <v>41.1</v>
      </c>
      <c r="DA24" s="625"/>
      <c r="DB24" s="625"/>
      <c r="DC24" s="644"/>
      <c r="DD24" s="669">
        <v>3029767</v>
      </c>
      <c r="DE24" s="620"/>
      <c r="DF24" s="620"/>
      <c r="DG24" s="620"/>
      <c r="DH24" s="620"/>
      <c r="DI24" s="620"/>
      <c r="DJ24" s="620"/>
      <c r="DK24" s="621"/>
      <c r="DL24" s="669">
        <v>3005037</v>
      </c>
      <c r="DM24" s="620"/>
      <c r="DN24" s="620"/>
      <c r="DO24" s="620"/>
      <c r="DP24" s="620"/>
      <c r="DQ24" s="620"/>
      <c r="DR24" s="620"/>
      <c r="DS24" s="620"/>
      <c r="DT24" s="620"/>
      <c r="DU24" s="620"/>
      <c r="DV24" s="621"/>
      <c r="DW24" s="624">
        <v>44.6</v>
      </c>
      <c r="DX24" s="625"/>
      <c r="DY24" s="625"/>
      <c r="DZ24" s="625"/>
      <c r="EA24" s="625"/>
      <c r="EB24" s="625"/>
      <c r="EC24" s="626"/>
    </row>
    <row r="25" spans="2:133" ht="11.25" customHeight="1">
      <c r="B25" s="627" t="s">
        <v>293</v>
      </c>
      <c r="C25" s="628"/>
      <c r="D25" s="628"/>
      <c r="E25" s="628"/>
      <c r="F25" s="628"/>
      <c r="G25" s="628"/>
      <c r="H25" s="628"/>
      <c r="I25" s="628"/>
      <c r="J25" s="628"/>
      <c r="K25" s="628"/>
      <c r="L25" s="628"/>
      <c r="M25" s="628"/>
      <c r="N25" s="628"/>
      <c r="O25" s="628"/>
      <c r="P25" s="628"/>
      <c r="Q25" s="629"/>
      <c r="R25" s="630">
        <v>353785</v>
      </c>
      <c r="S25" s="631"/>
      <c r="T25" s="631"/>
      <c r="U25" s="631"/>
      <c r="V25" s="631"/>
      <c r="W25" s="631"/>
      <c r="X25" s="631"/>
      <c r="Y25" s="632"/>
      <c r="Z25" s="633">
        <v>3.2</v>
      </c>
      <c r="AA25" s="633"/>
      <c r="AB25" s="633"/>
      <c r="AC25" s="633"/>
      <c r="AD25" s="634" t="s">
        <v>131</v>
      </c>
      <c r="AE25" s="634"/>
      <c r="AF25" s="634"/>
      <c r="AG25" s="634"/>
      <c r="AH25" s="634"/>
      <c r="AI25" s="634"/>
      <c r="AJ25" s="634"/>
      <c r="AK25" s="634"/>
      <c r="AL25" s="635" t="s">
        <v>131</v>
      </c>
      <c r="AM25" s="636"/>
      <c r="AN25" s="636"/>
      <c r="AO25" s="637"/>
      <c r="AP25" s="649" t="s">
        <v>294</v>
      </c>
      <c r="AQ25" s="650"/>
      <c r="AR25" s="650"/>
      <c r="AS25" s="650"/>
      <c r="AT25" s="650"/>
      <c r="AU25" s="650"/>
      <c r="AV25" s="650"/>
      <c r="AW25" s="650"/>
      <c r="AX25" s="650"/>
      <c r="AY25" s="650"/>
      <c r="AZ25" s="650"/>
      <c r="BA25" s="650"/>
      <c r="BB25" s="650"/>
      <c r="BC25" s="650"/>
      <c r="BD25" s="650"/>
      <c r="BE25" s="650"/>
      <c r="BF25" s="651"/>
      <c r="BG25" s="630" t="s">
        <v>131</v>
      </c>
      <c r="BH25" s="631"/>
      <c r="BI25" s="631"/>
      <c r="BJ25" s="631"/>
      <c r="BK25" s="631"/>
      <c r="BL25" s="631"/>
      <c r="BM25" s="631"/>
      <c r="BN25" s="632"/>
      <c r="BO25" s="633" t="s">
        <v>131</v>
      </c>
      <c r="BP25" s="633"/>
      <c r="BQ25" s="633"/>
      <c r="BR25" s="633"/>
      <c r="BS25" s="634" t="s">
        <v>131</v>
      </c>
      <c r="BT25" s="634"/>
      <c r="BU25" s="634"/>
      <c r="BV25" s="634"/>
      <c r="BW25" s="634"/>
      <c r="BX25" s="634"/>
      <c r="BY25" s="634"/>
      <c r="BZ25" s="634"/>
      <c r="CA25" s="634"/>
      <c r="CB25" s="638"/>
      <c r="CD25" s="645" t="s">
        <v>295</v>
      </c>
      <c r="CE25" s="646"/>
      <c r="CF25" s="646"/>
      <c r="CG25" s="646"/>
      <c r="CH25" s="646"/>
      <c r="CI25" s="646"/>
      <c r="CJ25" s="646"/>
      <c r="CK25" s="646"/>
      <c r="CL25" s="646"/>
      <c r="CM25" s="646"/>
      <c r="CN25" s="646"/>
      <c r="CO25" s="646"/>
      <c r="CP25" s="646"/>
      <c r="CQ25" s="647"/>
      <c r="CR25" s="630">
        <v>1960746</v>
      </c>
      <c r="CS25" s="655"/>
      <c r="CT25" s="655"/>
      <c r="CU25" s="655"/>
      <c r="CV25" s="655"/>
      <c r="CW25" s="655"/>
      <c r="CX25" s="655"/>
      <c r="CY25" s="656"/>
      <c r="CZ25" s="635">
        <v>18</v>
      </c>
      <c r="DA25" s="670"/>
      <c r="DB25" s="670"/>
      <c r="DC25" s="672"/>
      <c r="DD25" s="639">
        <v>1691633</v>
      </c>
      <c r="DE25" s="655"/>
      <c r="DF25" s="655"/>
      <c r="DG25" s="655"/>
      <c r="DH25" s="655"/>
      <c r="DI25" s="655"/>
      <c r="DJ25" s="655"/>
      <c r="DK25" s="656"/>
      <c r="DL25" s="639">
        <v>1680978</v>
      </c>
      <c r="DM25" s="655"/>
      <c r="DN25" s="655"/>
      <c r="DO25" s="655"/>
      <c r="DP25" s="655"/>
      <c r="DQ25" s="655"/>
      <c r="DR25" s="655"/>
      <c r="DS25" s="655"/>
      <c r="DT25" s="655"/>
      <c r="DU25" s="655"/>
      <c r="DV25" s="656"/>
      <c r="DW25" s="635">
        <v>24.9</v>
      </c>
      <c r="DX25" s="670"/>
      <c r="DY25" s="670"/>
      <c r="DZ25" s="670"/>
      <c r="EA25" s="670"/>
      <c r="EB25" s="670"/>
      <c r="EC25" s="671"/>
    </row>
    <row r="26" spans="2:133" ht="11.25" customHeight="1">
      <c r="B26" s="627" t="s">
        <v>296</v>
      </c>
      <c r="C26" s="628"/>
      <c r="D26" s="628"/>
      <c r="E26" s="628"/>
      <c r="F26" s="628"/>
      <c r="G26" s="628"/>
      <c r="H26" s="628"/>
      <c r="I26" s="628"/>
      <c r="J26" s="628"/>
      <c r="K26" s="628"/>
      <c r="L26" s="628"/>
      <c r="M26" s="628"/>
      <c r="N26" s="628"/>
      <c r="O26" s="628"/>
      <c r="P26" s="628"/>
      <c r="Q26" s="629"/>
      <c r="R26" s="630">
        <v>2282</v>
      </c>
      <c r="S26" s="631"/>
      <c r="T26" s="631"/>
      <c r="U26" s="631"/>
      <c r="V26" s="631"/>
      <c r="W26" s="631"/>
      <c r="X26" s="631"/>
      <c r="Y26" s="632"/>
      <c r="Z26" s="633">
        <v>0</v>
      </c>
      <c r="AA26" s="633"/>
      <c r="AB26" s="633"/>
      <c r="AC26" s="633"/>
      <c r="AD26" s="634" t="s">
        <v>131</v>
      </c>
      <c r="AE26" s="634"/>
      <c r="AF26" s="634"/>
      <c r="AG26" s="634"/>
      <c r="AH26" s="634"/>
      <c r="AI26" s="634"/>
      <c r="AJ26" s="634"/>
      <c r="AK26" s="634"/>
      <c r="AL26" s="635" t="s">
        <v>131</v>
      </c>
      <c r="AM26" s="636"/>
      <c r="AN26" s="636"/>
      <c r="AO26" s="637"/>
      <c r="AP26" s="649" t="s">
        <v>297</v>
      </c>
      <c r="AQ26" s="673"/>
      <c r="AR26" s="673"/>
      <c r="AS26" s="673"/>
      <c r="AT26" s="673"/>
      <c r="AU26" s="673"/>
      <c r="AV26" s="673"/>
      <c r="AW26" s="673"/>
      <c r="AX26" s="673"/>
      <c r="AY26" s="673"/>
      <c r="AZ26" s="673"/>
      <c r="BA26" s="673"/>
      <c r="BB26" s="673"/>
      <c r="BC26" s="673"/>
      <c r="BD26" s="673"/>
      <c r="BE26" s="673"/>
      <c r="BF26" s="651"/>
      <c r="BG26" s="630" t="s">
        <v>131</v>
      </c>
      <c r="BH26" s="631"/>
      <c r="BI26" s="631"/>
      <c r="BJ26" s="631"/>
      <c r="BK26" s="631"/>
      <c r="BL26" s="631"/>
      <c r="BM26" s="631"/>
      <c r="BN26" s="632"/>
      <c r="BO26" s="633" t="s">
        <v>131</v>
      </c>
      <c r="BP26" s="633"/>
      <c r="BQ26" s="633"/>
      <c r="BR26" s="633"/>
      <c r="BS26" s="634" t="s">
        <v>131</v>
      </c>
      <c r="BT26" s="634"/>
      <c r="BU26" s="634"/>
      <c r="BV26" s="634"/>
      <c r="BW26" s="634"/>
      <c r="BX26" s="634"/>
      <c r="BY26" s="634"/>
      <c r="BZ26" s="634"/>
      <c r="CA26" s="634"/>
      <c r="CB26" s="638"/>
      <c r="CD26" s="645" t="s">
        <v>298</v>
      </c>
      <c r="CE26" s="646"/>
      <c r="CF26" s="646"/>
      <c r="CG26" s="646"/>
      <c r="CH26" s="646"/>
      <c r="CI26" s="646"/>
      <c r="CJ26" s="646"/>
      <c r="CK26" s="646"/>
      <c r="CL26" s="646"/>
      <c r="CM26" s="646"/>
      <c r="CN26" s="646"/>
      <c r="CO26" s="646"/>
      <c r="CP26" s="646"/>
      <c r="CQ26" s="647"/>
      <c r="CR26" s="630">
        <v>1179271</v>
      </c>
      <c r="CS26" s="631"/>
      <c r="CT26" s="631"/>
      <c r="CU26" s="631"/>
      <c r="CV26" s="631"/>
      <c r="CW26" s="631"/>
      <c r="CX26" s="631"/>
      <c r="CY26" s="632"/>
      <c r="CZ26" s="635">
        <v>10.8</v>
      </c>
      <c r="DA26" s="670"/>
      <c r="DB26" s="670"/>
      <c r="DC26" s="672"/>
      <c r="DD26" s="639">
        <v>1016871</v>
      </c>
      <c r="DE26" s="631"/>
      <c r="DF26" s="631"/>
      <c r="DG26" s="631"/>
      <c r="DH26" s="631"/>
      <c r="DI26" s="631"/>
      <c r="DJ26" s="631"/>
      <c r="DK26" s="632"/>
      <c r="DL26" s="639" t="s">
        <v>131</v>
      </c>
      <c r="DM26" s="631"/>
      <c r="DN26" s="631"/>
      <c r="DO26" s="631"/>
      <c r="DP26" s="631"/>
      <c r="DQ26" s="631"/>
      <c r="DR26" s="631"/>
      <c r="DS26" s="631"/>
      <c r="DT26" s="631"/>
      <c r="DU26" s="631"/>
      <c r="DV26" s="632"/>
      <c r="DW26" s="635" t="s">
        <v>131</v>
      </c>
      <c r="DX26" s="670"/>
      <c r="DY26" s="670"/>
      <c r="DZ26" s="670"/>
      <c r="EA26" s="670"/>
      <c r="EB26" s="670"/>
      <c r="EC26" s="671"/>
    </row>
    <row r="27" spans="2:133" ht="11.25" customHeight="1">
      <c r="B27" s="627" t="s">
        <v>299</v>
      </c>
      <c r="C27" s="628"/>
      <c r="D27" s="628"/>
      <c r="E27" s="628"/>
      <c r="F27" s="628"/>
      <c r="G27" s="628"/>
      <c r="H27" s="628"/>
      <c r="I27" s="628"/>
      <c r="J27" s="628"/>
      <c r="K27" s="628"/>
      <c r="L27" s="628"/>
      <c r="M27" s="628"/>
      <c r="N27" s="628"/>
      <c r="O27" s="628"/>
      <c r="P27" s="628"/>
      <c r="Q27" s="629"/>
      <c r="R27" s="630">
        <v>6774047</v>
      </c>
      <c r="S27" s="631"/>
      <c r="T27" s="631"/>
      <c r="U27" s="631"/>
      <c r="V27" s="631"/>
      <c r="W27" s="631"/>
      <c r="X27" s="631"/>
      <c r="Y27" s="632"/>
      <c r="Z27" s="633">
        <v>60.6</v>
      </c>
      <c r="AA27" s="633"/>
      <c r="AB27" s="633"/>
      <c r="AC27" s="633"/>
      <c r="AD27" s="634">
        <v>6417980</v>
      </c>
      <c r="AE27" s="634"/>
      <c r="AF27" s="634"/>
      <c r="AG27" s="634"/>
      <c r="AH27" s="634"/>
      <c r="AI27" s="634"/>
      <c r="AJ27" s="634"/>
      <c r="AK27" s="634"/>
      <c r="AL27" s="635">
        <v>99.599998474121094</v>
      </c>
      <c r="AM27" s="636"/>
      <c r="AN27" s="636"/>
      <c r="AO27" s="637"/>
      <c r="AP27" s="627" t="s">
        <v>300</v>
      </c>
      <c r="AQ27" s="628"/>
      <c r="AR27" s="628"/>
      <c r="AS27" s="628"/>
      <c r="AT27" s="628"/>
      <c r="AU27" s="628"/>
      <c r="AV27" s="628"/>
      <c r="AW27" s="628"/>
      <c r="AX27" s="628"/>
      <c r="AY27" s="628"/>
      <c r="AZ27" s="628"/>
      <c r="BA27" s="628"/>
      <c r="BB27" s="628"/>
      <c r="BC27" s="628"/>
      <c r="BD27" s="628"/>
      <c r="BE27" s="628"/>
      <c r="BF27" s="629"/>
      <c r="BG27" s="630">
        <v>2076100</v>
      </c>
      <c r="BH27" s="631"/>
      <c r="BI27" s="631"/>
      <c r="BJ27" s="631"/>
      <c r="BK27" s="631"/>
      <c r="BL27" s="631"/>
      <c r="BM27" s="631"/>
      <c r="BN27" s="632"/>
      <c r="BO27" s="633">
        <v>100</v>
      </c>
      <c r="BP27" s="633"/>
      <c r="BQ27" s="633"/>
      <c r="BR27" s="633"/>
      <c r="BS27" s="634" t="s">
        <v>131</v>
      </c>
      <c r="BT27" s="634"/>
      <c r="BU27" s="634"/>
      <c r="BV27" s="634"/>
      <c r="BW27" s="634"/>
      <c r="BX27" s="634"/>
      <c r="BY27" s="634"/>
      <c r="BZ27" s="634"/>
      <c r="CA27" s="634"/>
      <c r="CB27" s="638"/>
      <c r="CD27" s="645" t="s">
        <v>301</v>
      </c>
      <c r="CE27" s="646"/>
      <c r="CF27" s="646"/>
      <c r="CG27" s="646"/>
      <c r="CH27" s="646"/>
      <c r="CI27" s="646"/>
      <c r="CJ27" s="646"/>
      <c r="CK27" s="646"/>
      <c r="CL27" s="646"/>
      <c r="CM27" s="646"/>
      <c r="CN27" s="646"/>
      <c r="CO27" s="646"/>
      <c r="CP27" s="646"/>
      <c r="CQ27" s="647"/>
      <c r="CR27" s="630">
        <v>1571399</v>
      </c>
      <c r="CS27" s="655"/>
      <c r="CT27" s="655"/>
      <c r="CU27" s="655"/>
      <c r="CV27" s="655"/>
      <c r="CW27" s="655"/>
      <c r="CX27" s="655"/>
      <c r="CY27" s="656"/>
      <c r="CZ27" s="635">
        <v>14.4</v>
      </c>
      <c r="DA27" s="670"/>
      <c r="DB27" s="670"/>
      <c r="DC27" s="672"/>
      <c r="DD27" s="639">
        <v>407140</v>
      </c>
      <c r="DE27" s="655"/>
      <c r="DF27" s="655"/>
      <c r="DG27" s="655"/>
      <c r="DH27" s="655"/>
      <c r="DI27" s="655"/>
      <c r="DJ27" s="655"/>
      <c r="DK27" s="656"/>
      <c r="DL27" s="639">
        <v>393065</v>
      </c>
      <c r="DM27" s="655"/>
      <c r="DN27" s="655"/>
      <c r="DO27" s="655"/>
      <c r="DP27" s="655"/>
      <c r="DQ27" s="655"/>
      <c r="DR27" s="655"/>
      <c r="DS27" s="655"/>
      <c r="DT27" s="655"/>
      <c r="DU27" s="655"/>
      <c r="DV27" s="656"/>
      <c r="DW27" s="635">
        <v>5.8</v>
      </c>
      <c r="DX27" s="670"/>
      <c r="DY27" s="670"/>
      <c r="DZ27" s="670"/>
      <c r="EA27" s="670"/>
      <c r="EB27" s="670"/>
      <c r="EC27" s="671"/>
    </row>
    <row r="28" spans="2:133" ht="11.25" customHeight="1">
      <c r="B28" s="627" t="s">
        <v>302</v>
      </c>
      <c r="C28" s="628"/>
      <c r="D28" s="628"/>
      <c r="E28" s="628"/>
      <c r="F28" s="628"/>
      <c r="G28" s="628"/>
      <c r="H28" s="628"/>
      <c r="I28" s="628"/>
      <c r="J28" s="628"/>
      <c r="K28" s="628"/>
      <c r="L28" s="628"/>
      <c r="M28" s="628"/>
      <c r="N28" s="628"/>
      <c r="O28" s="628"/>
      <c r="P28" s="628"/>
      <c r="Q28" s="629"/>
      <c r="R28" s="630">
        <v>2214</v>
      </c>
      <c r="S28" s="631"/>
      <c r="T28" s="631"/>
      <c r="U28" s="631"/>
      <c r="V28" s="631"/>
      <c r="W28" s="631"/>
      <c r="X28" s="631"/>
      <c r="Y28" s="632"/>
      <c r="Z28" s="633">
        <v>0</v>
      </c>
      <c r="AA28" s="633"/>
      <c r="AB28" s="633"/>
      <c r="AC28" s="633"/>
      <c r="AD28" s="634">
        <v>2214</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303</v>
      </c>
      <c r="CE28" s="646"/>
      <c r="CF28" s="646"/>
      <c r="CG28" s="646"/>
      <c r="CH28" s="646"/>
      <c r="CI28" s="646"/>
      <c r="CJ28" s="646"/>
      <c r="CK28" s="646"/>
      <c r="CL28" s="646"/>
      <c r="CM28" s="646"/>
      <c r="CN28" s="646"/>
      <c r="CO28" s="646"/>
      <c r="CP28" s="646"/>
      <c r="CQ28" s="647"/>
      <c r="CR28" s="630">
        <v>941884</v>
      </c>
      <c r="CS28" s="631"/>
      <c r="CT28" s="631"/>
      <c r="CU28" s="631"/>
      <c r="CV28" s="631"/>
      <c r="CW28" s="631"/>
      <c r="CX28" s="631"/>
      <c r="CY28" s="632"/>
      <c r="CZ28" s="635">
        <v>8.6999999999999993</v>
      </c>
      <c r="DA28" s="670"/>
      <c r="DB28" s="670"/>
      <c r="DC28" s="672"/>
      <c r="DD28" s="639">
        <v>930994</v>
      </c>
      <c r="DE28" s="631"/>
      <c r="DF28" s="631"/>
      <c r="DG28" s="631"/>
      <c r="DH28" s="631"/>
      <c r="DI28" s="631"/>
      <c r="DJ28" s="631"/>
      <c r="DK28" s="632"/>
      <c r="DL28" s="639">
        <v>930994</v>
      </c>
      <c r="DM28" s="631"/>
      <c r="DN28" s="631"/>
      <c r="DO28" s="631"/>
      <c r="DP28" s="631"/>
      <c r="DQ28" s="631"/>
      <c r="DR28" s="631"/>
      <c r="DS28" s="631"/>
      <c r="DT28" s="631"/>
      <c r="DU28" s="631"/>
      <c r="DV28" s="632"/>
      <c r="DW28" s="635">
        <v>13.8</v>
      </c>
      <c r="DX28" s="670"/>
      <c r="DY28" s="670"/>
      <c r="DZ28" s="670"/>
      <c r="EA28" s="670"/>
      <c r="EB28" s="670"/>
      <c r="EC28" s="671"/>
    </row>
    <row r="29" spans="2:133" ht="11.25" customHeight="1">
      <c r="B29" s="627" t="s">
        <v>304</v>
      </c>
      <c r="C29" s="628"/>
      <c r="D29" s="628"/>
      <c r="E29" s="628"/>
      <c r="F29" s="628"/>
      <c r="G29" s="628"/>
      <c r="H29" s="628"/>
      <c r="I29" s="628"/>
      <c r="J29" s="628"/>
      <c r="K29" s="628"/>
      <c r="L29" s="628"/>
      <c r="M29" s="628"/>
      <c r="N29" s="628"/>
      <c r="O29" s="628"/>
      <c r="P29" s="628"/>
      <c r="Q29" s="629"/>
      <c r="R29" s="630">
        <v>59426</v>
      </c>
      <c r="S29" s="631"/>
      <c r="T29" s="631"/>
      <c r="U29" s="631"/>
      <c r="V29" s="631"/>
      <c r="W29" s="631"/>
      <c r="X29" s="631"/>
      <c r="Y29" s="632"/>
      <c r="Z29" s="633">
        <v>0.5</v>
      </c>
      <c r="AA29" s="633"/>
      <c r="AB29" s="633"/>
      <c r="AC29" s="633"/>
      <c r="AD29" s="634" t="s">
        <v>131</v>
      </c>
      <c r="AE29" s="634"/>
      <c r="AF29" s="634"/>
      <c r="AG29" s="634"/>
      <c r="AH29" s="634"/>
      <c r="AI29" s="634"/>
      <c r="AJ29" s="634"/>
      <c r="AK29" s="634"/>
      <c r="AL29" s="635" t="s">
        <v>131</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305</v>
      </c>
      <c r="CE29" s="680"/>
      <c r="CF29" s="645" t="s">
        <v>72</v>
      </c>
      <c r="CG29" s="646"/>
      <c r="CH29" s="646"/>
      <c r="CI29" s="646"/>
      <c r="CJ29" s="646"/>
      <c r="CK29" s="646"/>
      <c r="CL29" s="646"/>
      <c r="CM29" s="646"/>
      <c r="CN29" s="646"/>
      <c r="CO29" s="646"/>
      <c r="CP29" s="646"/>
      <c r="CQ29" s="647"/>
      <c r="CR29" s="630">
        <v>941873</v>
      </c>
      <c r="CS29" s="655"/>
      <c r="CT29" s="655"/>
      <c r="CU29" s="655"/>
      <c r="CV29" s="655"/>
      <c r="CW29" s="655"/>
      <c r="CX29" s="655"/>
      <c r="CY29" s="656"/>
      <c r="CZ29" s="635">
        <v>8.6999999999999993</v>
      </c>
      <c r="DA29" s="670"/>
      <c r="DB29" s="670"/>
      <c r="DC29" s="672"/>
      <c r="DD29" s="639">
        <v>930983</v>
      </c>
      <c r="DE29" s="655"/>
      <c r="DF29" s="655"/>
      <c r="DG29" s="655"/>
      <c r="DH29" s="655"/>
      <c r="DI29" s="655"/>
      <c r="DJ29" s="655"/>
      <c r="DK29" s="656"/>
      <c r="DL29" s="639">
        <v>930983</v>
      </c>
      <c r="DM29" s="655"/>
      <c r="DN29" s="655"/>
      <c r="DO29" s="655"/>
      <c r="DP29" s="655"/>
      <c r="DQ29" s="655"/>
      <c r="DR29" s="655"/>
      <c r="DS29" s="655"/>
      <c r="DT29" s="655"/>
      <c r="DU29" s="655"/>
      <c r="DV29" s="656"/>
      <c r="DW29" s="635">
        <v>13.8</v>
      </c>
      <c r="DX29" s="670"/>
      <c r="DY29" s="670"/>
      <c r="DZ29" s="670"/>
      <c r="EA29" s="670"/>
      <c r="EB29" s="670"/>
      <c r="EC29" s="671"/>
    </row>
    <row r="30" spans="2:133" ht="11.25" customHeight="1">
      <c r="B30" s="627" t="s">
        <v>306</v>
      </c>
      <c r="C30" s="628"/>
      <c r="D30" s="628"/>
      <c r="E30" s="628"/>
      <c r="F30" s="628"/>
      <c r="G30" s="628"/>
      <c r="H30" s="628"/>
      <c r="I30" s="628"/>
      <c r="J30" s="628"/>
      <c r="K30" s="628"/>
      <c r="L30" s="628"/>
      <c r="M30" s="628"/>
      <c r="N30" s="628"/>
      <c r="O30" s="628"/>
      <c r="P30" s="628"/>
      <c r="Q30" s="629"/>
      <c r="R30" s="630">
        <v>87306</v>
      </c>
      <c r="S30" s="631"/>
      <c r="T30" s="631"/>
      <c r="U30" s="631"/>
      <c r="V30" s="631"/>
      <c r="W30" s="631"/>
      <c r="X30" s="631"/>
      <c r="Y30" s="632"/>
      <c r="Z30" s="633">
        <v>0.8</v>
      </c>
      <c r="AA30" s="633"/>
      <c r="AB30" s="633"/>
      <c r="AC30" s="633"/>
      <c r="AD30" s="634">
        <v>7465</v>
      </c>
      <c r="AE30" s="634"/>
      <c r="AF30" s="634"/>
      <c r="AG30" s="634"/>
      <c r="AH30" s="634"/>
      <c r="AI30" s="634"/>
      <c r="AJ30" s="634"/>
      <c r="AK30" s="634"/>
      <c r="AL30" s="635">
        <v>0.1</v>
      </c>
      <c r="AM30" s="636"/>
      <c r="AN30" s="636"/>
      <c r="AO30" s="637"/>
      <c r="AP30" s="609" t="s">
        <v>224</v>
      </c>
      <c r="AQ30" s="610"/>
      <c r="AR30" s="610"/>
      <c r="AS30" s="610"/>
      <c r="AT30" s="610"/>
      <c r="AU30" s="610"/>
      <c r="AV30" s="610"/>
      <c r="AW30" s="610"/>
      <c r="AX30" s="610"/>
      <c r="AY30" s="610"/>
      <c r="AZ30" s="610"/>
      <c r="BA30" s="610"/>
      <c r="BB30" s="610"/>
      <c r="BC30" s="610"/>
      <c r="BD30" s="610"/>
      <c r="BE30" s="610"/>
      <c r="BF30" s="611"/>
      <c r="BG30" s="609" t="s">
        <v>307</v>
      </c>
      <c r="BH30" s="677"/>
      <c r="BI30" s="677"/>
      <c r="BJ30" s="677"/>
      <c r="BK30" s="677"/>
      <c r="BL30" s="677"/>
      <c r="BM30" s="677"/>
      <c r="BN30" s="677"/>
      <c r="BO30" s="677"/>
      <c r="BP30" s="677"/>
      <c r="BQ30" s="678"/>
      <c r="BR30" s="609" t="s">
        <v>308</v>
      </c>
      <c r="BS30" s="677"/>
      <c r="BT30" s="677"/>
      <c r="BU30" s="677"/>
      <c r="BV30" s="677"/>
      <c r="BW30" s="677"/>
      <c r="BX30" s="677"/>
      <c r="BY30" s="677"/>
      <c r="BZ30" s="677"/>
      <c r="CA30" s="677"/>
      <c r="CB30" s="678"/>
      <c r="CD30" s="681"/>
      <c r="CE30" s="682"/>
      <c r="CF30" s="645" t="s">
        <v>309</v>
      </c>
      <c r="CG30" s="646"/>
      <c r="CH30" s="646"/>
      <c r="CI30" s="646"/>
      <c r="CJ30" s="646"/>
      <c r="CK30" s="646"/>
      <c r="CL30" s="646"/>
      <c r="CM30" s="646"/>
      <c r="CN30" s="646"/>
      <c r="CO30" s="646"/>
      <c r="CP30" s="646"/>
      <c r="CQ30" s="647"/>
      <c r="CR30" s="630">
        <v>925798</v>
      </c>
      <c r="CS30" s="631"/>
      <c r="CT30" s="631"/>
      <c r="CU30" s="631"/>
      <c r="CV30" s="631"/>
      <c r="CW30" s="631"/>
      <c r="CX30" s="631"/>
      <c r="CY30" s="632"/>
      <c r="CZ30" s="635">
        <v>8.5</v>
      </c>
      <c r="DA30" s="670"/>
      <c r="DB30" s="670"/>
      <c r="DC30" s="672"/>
      <c r="DD30" s="639">
        <v>914908</v>
      </c>
      <c r="DE30" s="631"/>
      <c r="DF30" s="631"/>
      <c r="DG30" s="631"/>
      <c r="DH30" s="631"/>
      <c r="DI30" s="631"/>
      <c r="DJ30" s="631"/>
      <c r="DK30" s="632"/>
      <c r="DL30" s="639">
        <v>914908</v>
      </c>
      <c r="DM30" s="631"/>
      <c r="DN30" s="631"/>
      <c r="DO30" s="631"/>
      <c r="DP30" s="631"/>
      <c r="DQ30" s="631"/>
      <c r="DR30" s="631"/>
      <c r="DS30" s="631"/>
      <c r="DT30" s="631"/>
      <c r="DU30" s="631"/>
      <c r="DV30" s="632"/>
      <c r="DW30" s="635">
        <v>13.6</v>
      </c>
      <c r="DX30" s="670"/>
      <c r="DY30" s="670"/>
      <c r="DZ30" s="670"/>
      <c r="EA30" s="670"/>
      <c r="EB30" s="670"/>
      <c r="EC30" s="671"/>
    </row>
    <row r="31" spans="2:133" ht="11.25" customHeight="1">
      <c r="B31" s="627" t="s">
        <v>310</v>
      </c>
      <c r="C31" s="628"/>
      <c r="D31" s="628"/>
      <c r="E31" s="628"/>
      <c r="F31" s="628"/>
      <c r="G31" s="628"/>
      <c r="H31" s="628"/>
      <c r="I31" s="628"/>
      <c r="J31" s="628"/>
      <c r="K31" s="628"/>
      <c r="L31" s="628"/>
      <c r="M31" s="628"/>
      <c r="N31" s="628"/>
      <c r="O31" s="628"/>
      <c r="P31" s="628"/>
      <c r="Q31" s="629"/>
      <c r="R31" s="630">
        <v>8169</v>
      </c>
      <c r="S31" s="631"/>
      <c r="T31" s="631"/>
      <c r="U31" s="631"/>
      <c r="V31" s="631"/>
      <c r="W31" s="631"/>
      <c r="X31" s="631"/>
      <c r="Y31" s="632"/>
      <c r="Z31" s="633">
        <v>0.1</v>
      </c>
      <c r="AA31" s="633"/>
      <c r="AB31" s="633"/>
      <c r="AC31" s="633"/>
      <c r="AD31" s="634">
        <v>1819</v>
      </c>
      <c r="AE31" s="634"/>
      <c r="AF31" s="634"/>
      <c r="AG31" s="634"/>
      <c r="AH31" s="634"/>
      <c r="AI31" s="634"/>
      <c r="AJ31" s="634"/>
      <c r="AK31" s="634"/>
      <c r="AL31" s="635">
        <v>0</v>
      </c>
      <c r="AM31" s="636"/>
      <c r="AN31" s="636"/>
      <c r="AO31" s="637"/>
      <c r="AP31" s="690" t="s">
        <v>311</v>
      </c>
      <c r="AQ31" s="691"/>
      <c r="AR31" s="691"/>
      <c r="AS31" s="691"/>
      <c r="AT31" s="696" t="s">
        <v>312</v>
      </c>
      <c r="AU31" s="367"/>
      <c r="AV31" s="367"/>
      <c r="AW31" s="367"/>
      <c r="AX31" s="616" t="s">
        <v>188</v>
      </c>
      <c r="AY31" s="617"/>
      <c r="AZ31" s="617"/>
      <c r="BA31" s="617"/>
      <c r="BB31" s="617"/>
      <c r="BC31" s="617"/>
      <c r="BD31" s="617"/>
      <c r="BE31" s="617"/>
      <c r="BF31" s="618"/>
      <c r="BG31" s="689">
        <v>99</v>
      </c>
      <c r="BH31" s="685"/>
      <c r="BI31" s="685"/>
      <c r="BJ31" s="685"/>
      <c r="BK31" s="685"/>
      <c r="BL31" s="685"/>
      <c r="BM31" s="625">
        <v>95.3</v>
      </c>
      <c r="BN31" s="685"/>
      <c r="BO31" s="685"/>
      <c r="BP31" s="685"/>
      <c r="BQ31" s="686"/>
      <c r="BR31" s="689">
        <v>98.4</v>
      </c>
      <c r="BS31" s="685"/>
      <c r="BT31" s="685"/>
      <c r="BU31" s="685"/>
      <c r="BV31" s="685"/>
      <c r="BW31" s="685"/>
      <c r="BX31" s="625">
        <v>95.4</v>
      </c>
      <c r="BY31" s="685"/>
      <c r="BZ31" s="685"/>
      <c r="CA31" s="685"/>
      <c r="CB31" s="686"/>
      <c r="CD31" s="681"/>
      <c r="CE31" s="682"/>
      <c r="CF31" s="645" t="s">
        <v>313</v>
      </c>
      <c r="CG31" s="646"/>
      <c r="CH31" s="646"/>
      <c r="CI31" s="646"/>
      <c r="CJ31" s="646"/>
      <c r="CK31" s="646"/>
      <c r="CL31" s="646"/>
      <c r="CM31" s="646"/>
      <c r="CN31" s="646"/>
      <c r="CO31" s="646"/>
      <c r="CP31" s="646"/>
      <c r="CQ31" s="647"/>
      <c r="CR31" s="630">
        <v>16075</v>
      </c>
      <c r="CS31" s="655"/>
      <c r="CT31" s="655"/>
      <c r="CU31" s="655"/>
      <c r="CV31" s="655"/>
      <c r="CW31" s="655"/>
      <c r="CX31" s="655"/>
      <c r="CY31" s="656"/>
      <c r="CZ31" s="635">
        <v>0.1</v>
      </c>
      <c r="DA31" s="670"/>
      <c r="DB31" s="670"/>
      <c r="DC31" s="672"/>
      <c r="DD31" s="639">
        <v>16075</v>
      </c>
      <c r="DE31" s="655"/>
      <c r="DF31" s="655"/>
      <c r="DG31" s="655"/>
      <c r="DH31" s="655"/>
      <c r="DI31" s="655"/>
      <c r="DJ31" s="655"/>
      <c r="DK31" s="656"/>
      <c r="DL31" s="639">
        <v>16075</v>
      </c>
      <c r="DM31" s="655"/>
      <c r="DN31" s="655"/>
      <c r="DO31" s="655"/>
      <c r="DP31" s="655"/>
      <c r="DQ31" s="655"/>
      <c r="DR31" s="655"/>
      <c r="DS31" s="655"/>
      <c r="DT31" s="655"/>
      <c r="DU31" s="655"/>
      <c r="DV31" s="656"/>
      <c r="DW31" s="635">
        <v>0.2</v>
      </c>
      <c r="DX31" s="670"/>
      <c r="DY31" s="670"/>
      <c r="DZ31" s="670"/>
      <c r="EA31" s="670"/>
      <c r="EB31" s="670"/>
      <c r="EC31" s="671"/>
    </row>
    <row r="32" spans="2:133" ht="11.25" customHeight="1">
      <c r="B32" s="627" t="s">
        <v>314</v>
      </c>
      <c r="C32" s="628"/>
      <c r="D32" s="628"/>
      <c r="E32" s="628"/>
      <c r="F32" s="628"/>
      <c r="G32" s="628"/>
      <c r="H32" s="628"/>
      <c r="I32" s="628"/>
      <c r="J32" s="628"/>
      <c r="K32" s="628"/>
      <c r="L32" s="628"/>
      <c r="M32" s="628"/>
      <c r="N32" s="628"/>
      <c r="O32" s="628"/>
      <c r="P32" s="628"/>
      <c r="Q32" s="629"/>
      <c r="R32" s="630">
        <v>1552343</v>
      </c>
      <c r="S32" s="631"/>
      <c r="T32" s="631"/>
      <c r="U32" s="631"/>
      <c r="V32" s="631"/>
      <c r="W32" s="631"/>
      <c r="X32" s="631"/>
      <c r="Y32" s="632"/>
      <c r="Z32" s="633">
        <v>13.9</v>
      </c>
      <c r="AA32" s="633"/>
      <c r="AB32" s="633"/>
      <c r="AC32" s="633"/>
      <c r="AD32" s="634" t="s">
        <v>131</v>
      </c>
      <c r="AE32" s="634"/>
      <c r="AF32" s="634"/>
      <c r="AG32" s="634"/>
      <c r="AH32" s="634"/>
      <c r="AI32" s="634"/>
      <c r="AJ32" s="634"/>
      <c r="AK32" s="634"/>
      <c r="AL32" s="635" t="s">
        <v>131</v>
      </c>
      <c r="AM32" s="636"/>
      <c r="AN32" s="636"/>
      <c r="AO32" s="637"/>
      <c r="AP32" s="692"/>
      <c r="AQ32" s="693"/>
      <c r="AR32" s="693"/>
      <c r="AS32" s="693"/>
      <c r="AT32" s="697"/>
      <c r="AU32" s="363" t="s">
        <v>315</v>
      </c>
      <c r="AV32" s="363"/>
      <c r="AW32" s="363"/>
      <c r="AX32" s="627" t="s">
        <v>316</v>
      </c>
      <c r="AY32" s="628"/>
      <c r="AZ32" s="628"/>
      <c r="BA32" s="628"/>
      <c r="BB32" s="628"/>
      <c r="BC32" s="628"/>
      <c r="BD32" s="628"/>
      <c r="BE32" s="628"/>
      <c r="BF32" s="629"/>
      <c r="BG32" s="699">
        <v>99.2</v>
      </c>
      <c r="BH32" s="655"/>
      <c r="BI32" s="655"/>
      <c r="BJ32" s="655"/>
      <c r="BK32" s="655"/>
      <c r="BL32" s="655"/>
      <c r="BM32" s="636">
        <v>97.1</v>
      </c>
      <c r="BN32" s="687"/>
      <c r="BO32" s="687"/>
      <c r="BP32" s="687"/>
      <c r="BQ32" s="688"/>
      <c r="BR32" s="699">
        <v>99.1</v>
      </c>
      <c r="BS32" s="655"/>
      <c r="BT32" s="655"/>
      <c r="BU32" s="655"/>
      <c r="BV32" s="655"/>
      <c r="BW32" s="655"/>
      <c r="BX32" s="636">
        <v>96.7</v>
      </c>
      <c r="BY32" s="687"/>
      <c r="BZ32" s="687"/>
      <c r="CA32" s="687"/>
      <c r="CB32" s="688"/>
      <c r="CD32" s="683"/>
      <c r="CE32" s="684"/>
      <c r="CF32" s="645" t="s">
        <v>317</v>
      </c>
      <c r="CG32" s="646"/>
      <c r="CH32" s="646"/>
      <c r="CI32" s="646"/>
      <c r="CJ32" s="646"/>
      <c r="CK32" s="646"/>
      <c r="CL32" s="646"/>
      <c r="CM32" s="646"/>
      <c r="CN32" s="646"/>
      <c r="CO32" s="646"/>
      <c r="CP32" s="646"/>
      <c r="CQ32" s="647"/>
      <c r="CR32" s="630">
        <v>11</v>
      </c>
      <c r="CS32" s="631"/>
      <c r="CT32" s="631"/>
      <c r="CU32" s="631"/>
      <c r="CV32" s="631"/>
      <c r="CW32" s="631"/>
      <c r="CX32" s="631"/>
      <c r="CY32" s="632"/>
      <c r="CZ32" s="635">
        <v>0</v>
      </c>
      <c r="DA32" s="670"/>
      <c r="DB32" s="670"/>
      <c r="DC32" s="672"/>
      <c r="DD32" s="639">
        <v>11</v>
      </c>
      <c r="DE32" s="631"/>
      <c r="DF32" s="631"/>
      <c r="DG32" s="631"/>
      <c r="DH32" s="631"/>
      <c r="DI32" s="631"/>
      <c r="DJ32" s="631"/>
      <c r="DK32" s="632"/>
      <c r="DL32" s="639">
        <v>11</v>
      </c>
      <c r="DM32" s="631"/>
      <c r="DN32" s="631"/>
      <c r="DO32" s="631"/>
      <c r="DP32" s="631"/>
      <c r="DQ32" s="631"/>
      <c r="DR32" s="631"/>
      <c r="DS32" s="631"/>
      <c r="DT32" s="631"/>
      <c r="DU32" s="631"/>
      <c r="DV32" s="632"/>
      <c r="DW32" s="635">
        <v>0</v>
      </c>
      <c r="DX32" s="670"/>
      <c r="DY32" s="670"/>
      <c r="DZ32" s="670"/>
      <c r="EA32" s="670"/>
      <c r="EB32" s="670"/>
      <c r="EC32" s="671"/>
    </row>
    <row r="33" spans="2:133" ht="11.25" customHeight="1">
      <c r="B33" s="666" t="s">
        <v>318</v>
      </c>
      <c r="C33" s="667"/>
      <c r="D33" s="667"/>
      <c r="E33" s="667"/>
      <c r="F33" s="667"/>
      <c r="G33" s="667"/>
      <c r="H33" s="667"/>
      <c r="I33" s="667"/>
      <c r="J33" s="667"/>
      <c r="K33" s="667"/>
      <c r="L33" s="667"/>
      <c r="M33" s="667"/>
      <c r="N33" s="667"/>
      <c r="O33" s="667"/>
      <c r="P33" s="667"/>
      <c r="Q33" s="668"/>
      <c r="R33" s="630" t="s">
        <v>131</v>
      </c>
      <c r="S33" s="631"/>
      <c r="T33" s="631"/>
      <c r="U33" s="631"/>
      <c r="V33" s="631"/>
      <c r="W33" s="631"/>
      <c r="X33" s="631"/>
      <c r="Y33" s="632"/>
      <c r="Z33" s="633" t="s">
        <v>131</v>
      </c>
      <c r="AA33" s="633"/>
      <c r="AB33" s="633"/>
      <c r="AC33" s="633"/>
      <c r="AD33" s="634" t="s">
        <v>131</v>
      </c>
      <c r="AE33" s="634"/>
      <c r="AF33" s="634"/>
      <c r="AG33" s="634"/>
      <c r="AH33" s="634"/>
      <c r="AI33" s="634"/>
      <c r="AJ33" s="634"/>
      <c r="AK33" s="634"/>
      <c r="AL33" s="635" t="s">
        <v>131</v>
      </c>
      <c r="AM33" s="636"/>
      <c r="AN33" s="636"/>
      <c r="AO33" s="637"/>
      <c r="AP33" s="694"/>
      <c r="AQ33" s="695"/>
      <c r="AR33" s="695"/>
      <c r="AS33" s="695"/>
      <c r="AT33" s="698"/>
      <c r="AU33" s="361"/>
      <c r="AV33" s="361"/>
      <c r="AW33" s="361"/>
      <c r="AX33" s="674" t="s">
        <v>319</v>
      </c>
      <c r="AY33" s="675"/>
      <c r="AZ33" s="675"/>
      <c r="BA33" s="675"/>
      <c r="BB33" s="675"/>
      <c r="BC33" s="675"/>
      <c r="BD33" s="675"/>
      <c r="BE33" s="675"/>
      <c r="BF33" s="676"/>
      <c r="BG33" s="700">
        <v>98.6</v>
      </c>
      <c r="BH33" s="701"/>
      <c r="BI33" s="701"/>
      <c r="BJ33" s="701"/>
      <c r="BK33" s="701"/>
      <c r="BL33" s="701"/>
      <c r="BM33" s="702">
        <v>93.6</v>
      </c>
      <c r="BN33" s="701"/>
      <c r="BO33" s="701"/>
      <c r="BP33" s="701"/>
      <c r="BQ33" s="703"/>
      <c r="BR33" s="700">
        <v>97.7</v>
      </c>
      <c r="BS33" s="701"/>
      <c r="BT33" s="701"/>
      <c r="BU33" s="701"/>
      <c r="BV33" s="701"/>
      <c r="BW33" s="701"/>
      <c r="BX33" s="702">
        <v>94</v>
      </c>
      <c r="BY33" s="701"/>
      <c r="BZ33" s="701"/>
      <c r="CA33" s="701"/>
      <c r="CB33" s="703"/>
      <c r="CD33" s="645" t="s">
        <v>320</v>
      </c>
      <c r="CE33" s="646"/>
      <c r="CF33" s="646"/>
      <c r="CG33" s="646"/>
      <c r="CH33" s="646"/>
      <c r="CI33" s="646"/>
      <c r="CJ33" s="646"/>
      <c r="CK33" s="646"/>
      <c r="CL33" s="646"/>
      <c r="CM33" s="646"/>
      <c r="CN33" s="646"/>
      <c r="CO33" s="646"/>
      <c r="CP33" s="646"/>
      <c r="CQ33" s="647"/>
      <c r="CR33" s="630">
        <v>5515052</v>
      </c>
      <c r="CS33" s="655"/>
      <c r="CT33" s="655"/>
      <c r="CU33" s="655"/>
      <c r="CV33" s="655"/>
      <c r="CW33" s="655"/>
      <c r="CX33" s="655"/>
      <c r="CY33" s="656"/>
      <c r="CZ33" s="635">
        <v>50.7</v>
      </c>
      <c r="DA33" s="670"/>
      <c r="DB33" s="670"/>
      <c r="DC33" s="672"/>
      <c r="DD33" s="639">
        <v>4411354</v>
      </c>
      <c r="DE33" s="655"/>
      <c r="DF33" s="655"/>
      <c r="DG33" s="655"/>
      <c r="DH33" s="655"/>
      <c r="DI33" s="655"/>
      <c r="DJ33" s="655"/>
      <c r="DK33" s="656"/>
      <c r="DL33" s="639">
        <v>3078350</v>
      </c>
      <c r="DM33" s="655"/>
      <c r="DN33" s="655"/>
      <c r="DO33" s="655"/>
      <c r="DP33" s="655"/>
      <c r="DQ33" s="655"/>
      <c r="DR33" s="655"/>
      <c r="DS33" s="655"/>
      <c r="DT33" s="655"/>
      <c r="DU33" s="655"/>
      <c r="DV33" s="656"/>
      <c r="DW33" s="635">
        <v>45.7</v>
      </c>
      <c r="DX33" s="670"/>
      <c r="DY33" s="670"/>
      <c r="DZ33" s="670"/>
      <c r="EA33" s="670"/>
      <c r="EB33" s="670"/>
      <c r="EC33" s="671"/>
    </row>
    <row r="34" spans="2:133" ht="11.25" customHeight="1">
      <c r="B34" s="627" t="s">
        <v>321</v>
      </c>
      <c r="C34" s="628"/>
      <c r="D34" s="628"/>
      <c r="E34" s="628"/>
      <c r="F34" s="628"/>
      <c r="G34" s="628"/>
      <c r="H34" s="628"/>
      <c r="I34" s="628"/>
      <c r="J34" s="628"/>
      <c r="K34" s="628"/>
      <c r="L34" s="628"/>
      <c r="M34" s="628"/>
      <c r="N34" s="628"/>
      <c r="O34" s="628"/>
      <c r="P34" s="628"/>
      <c r="Q34" s="629"/>
      <c r="R34" s="630">
        <v>740772</v>
      </c>
      <c r="S34" s="631"/>
      <c r="T34" s="631"/>
      <c r="U34" s="631"/>
      <c r="V34" s="631"/>
      <c r="W34" s="631"/>
      <c r="X34" s="631"/>
      <c r="Y34" s="632"/>
      <c r="Z34" s="633">
        <v>6.6</v>
      </c>
      <c r="AA34" s="633"/>
      <c r="AB34" s="633"/>
      <c r="AC34" s="633"/>
      <c r="AD34" s="634" t="s">
        <v>131</v>
      </c>
      <c r="AE34" s="634"/>
      <c r="AF34" s="634"/>
      <c r="AG34" s="634"/>
      <c r="AH34" s="634"/>
      <c r="AI34" s="634"/>
      <c r="AJ34" s="634"/>
      <c r="AK34" s="634"/>
      <c r="AL34" s="635" t="s">
        <v>131</v>
      </c>
      <c r="AM34" s="636"/>
      <c r="AN34" s="636"/>
      <c r="AO34" s="637"/>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322</v>
      </c>
      <c r="CE34" s="646"/>
      <c r="CF34" s="646"/>
      <c r="CG34" s="646"/>
      <c r="CH34" s="646"/>
      <c r="CI34" s="646"/>
      <c r="CJ34" s="646"/>
      <c r="CK34" s="646"/>
      <c r="CL34" s="646"/>
      <c r="CM34" s="646"/>
      <c r="CN34" s="646"/>
      <c r="CO34" s="646"/>
      <c r="CP34" s="646"/>
      <c r="CQ34" s="647"/>
      <c r="CR34" s="630">
        <v>1623144</v>
      </c>
      <c r="CS34" s="631"/>
      <c r="CT34" s="631"/>
      <c r="CU34" s="631"/>
      <c r="CV34" s="631"/>
      <c r="CW34" s="631"/>
      <c r="CX34" s="631"/>
      <c r="CY34" s="632"/>
      <c r="CZ34" s="635">
        <v>14.9</v>
      </c>
      <c r="DA34" s="670"/>
      <c r="DB34" s="670"/>
      <c r="DC34" s="672"/>
      <c r="DD34" s="639">
        <v>1268442</v>
      </c>
      <c r="DE34" s="631"/>
      <c r="DF34" s="631"/>
      <c r="DG34" s="631"/>
      <c r="DH34" s="631"/>
      <c r="DI34" s="631"/>
      <c r="DJ34" s="631"/>
      <c r="DK34" s="632"/>
      <c r="DL34" s="639">
        <v>907420</v>
      </c>
      <c r="DM34" s="631"/>
      <c r="DN34" s="631"/>
      <c r="DO34" s="631"/>
      <c r="DP34" s="631"/>
      <c r="DQ34" s="631"/>
      <c r="DR34" s="631"/>
      <c r="DS34" s="631"/>
      <c r="DT34" s="631"/>
      <c r="DU34" s="631"/>
      <c r="DV34" s="632"/>
      <c r="DW34" s="635">
        <v>13.5</v>
      </c>
      <c r="DX34" s="670"/>
      <c r="DY34" s="670"/>
      <c r="DZ34" s="670"/>
      <c r="EA34" s="670"/>
      <c r="EB34" s="670"/>
      <c r="EC34" s="671"/>
    </row>
    <row r="35" spans="2:133" ht="11.25" customHeight="1">
      <c r="B35" s="627" t="s">
        <v>323</v>
      </c>
      <c r="C35" s="628"/>
      <c r="D35" s="628"/>
      <c r="E35" s="628"/>
      <c r="F35" s="628"/>
      <c r="G35" s="628"/>
      <c r="H35" s="628"/>
      <c r="I35" s="628"/>
      <c r="J35" s="628"/>
      <c r="K35" s="628"/>
      <c r="L35" s="628"/>
      <c r="M35" s="628"/>
      <c r="N35" s="628"/>
      <c r="O35" s="628"/>
      <c r="P35" s="628"/>
      <c r="Q35" s="629"/>
      <c r="R35" s="630">
        <v>33480</v>
      </c>
      <c r="S35" s="631"/>
      <c r="T35" s="631"/>
      <c r="U35" s="631"/>
      <c r="V35" s="631"/>
      <c r="W35" s="631"/>
      <c r="X35" s="631"/>
      <c r="Y35" s="632"/>
      <c r="Z35" s="633">
        <v>0.3</v>
      </c>
      <c r="AA35" s="633"/>
      <c r="AB35" s="633"/>
      <c r="AC35" s="633"/>
      <c r="AD35" s="634">
        <v>9698</v>
      </c>
      <c r="AE35" s="634"/>
      <c r="AF35" s="634"/>
      <c r="AG35" s="634"/>
      <c r="AH35" s="634"/>
      <c r="AI35" s="634"/>
      <c r="AJ35" s="634"/>
      <c r="AK35" s="634"/>
      <c r="AL35" s="635">
        <v>0.2</v>
      </c>
      <c r="AM35" s="636"/>
      <c r="AN35" s="636"/>
      <c r="AO35" s="637"/>
      <c r="AP35" s="218"/>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467061</v>
      </c>
      <c r="CS35" s="655"/>
      <c r="CT35" s="655"/>
      <c r="CU35" s="655"/>
      <c r="CV35" s="655"/>
      <c r="CW35" s="655"/>
      <c r="CX35" s="655"/>
      <c r="CY35" s="656"/>
      <c r="CZ35" s="635">
        <v>4.3</v>
      </c>
      <c r="DA35" s="670"/>
      <c r="DB35" s="670"/>
      <c r="DC35" s="672"/>
      <c r="DD35" s="639">
        <v>421523</v>
      </c>
      <c r="DE35" s="655"/>
      <c r="DF35" s="655"/>
      <c r="DG35" s="655"/>
      <c r="DH35" s="655"/>
      <c r="DI35" s="655"/>
      <c r="DJ35" s="655"/>
      <c r="DK35" s="656"/>
      <c r="DL35" s="639">
        <v>421523</v>
      </c>
      <c r="DM35" s="655"/>
      <c r="DN35" s="655"/>
      <c r="DO35" s="655"/>
      <c r="DP35" s="655"/>
      <c r="DQ35" s="655"/>
      <c r="DR35" s="655"/>
      <c r="DS35" s="655"/>
      <c r="DT35" s="655"/>
      <c r="DU35" s="655"/>
      <c r="DV35" s="656"/>
      <c r="DW35" s="635">
        <v>6.3</v>
      </c>
      <c r="DX35" s="670"/>
      <c r="DY35" s="670"/>
      <c r="DZ35" s="670"/>
      <c r="EA35" s="670"/>
      <c r="EB35" s="670"/>
      <c r="EC35" s="671"/>
    </row>
    <row r="36" spans="2:133" ht="11.25" customHeight="1">
      <c r="B36" s="627" t="s">
        <v>327</v>
      </c>
      <c r="C36" s="628"/>
      <c r="D36" s="628"/>
      <c r="E36" s="628"/>
      <c r="F36" s="628"/>
      <c r="G36" s="628"/>
      <c r="H36" s="628"/>
      <c r="I36" s="628"/>
      <c r="J36" s="628"/>
      <c r="K36" s="628"/>
      <c r="L36" s="628"/>
      <c r="M36" s="628"/>
      <c r="N36" s="628"/>
      <c r="O36" s="628"/>
      <c r="P36" s="628"/>
      <c r="Q36" s="629"/>
      <c r="R36" s="630">
        <v>302328</v>
      </c>
      <c r="S36" s="631"/>
      <c r="T36" s="631"/>
      <c r="U36" s="631"/>
      <c r="V36" s="631"/>
      <c r="W36" s="631"/>
      <c r="X36" s="631"/>
      <c r="Y36" s="632"/>
      <c r="Z36" s="633">
        <v>2.7</v>
      </c>
      <c r="AA36" s="633"/>
      <c r="AB36" s="633"/>
      <c r="AC36" s="633"/>
      <c r="AD36" s="634" t="s">
        <v>131</v>
      </c>
      <c r="AE36" s="634"/>
      <c r="AF36" s="634"/>
      <c r="AG36" s="634"/>
      <c r="AH36" s="634"/>
      <c r="AI36" s="634"/>
      <c r="AJ36" s="634"/>
      <c r="AK36" s="634"/>
      <c r="AL36" s="635" t="s">
        <v>131</v>
      </c>
      <c r="AM36" s="636"/>
      <c r="AN36" s="636"/>
      <c r="AO36" s="637"/>
      <c r="AP36" s="218"/>
      <c r="AQ36" s="704" t="s">
        <v>328</v>
      </c>
      <c r="AR36" s="705"/>
      <c r="AS36" s="705"/>
      <c r="AT36" s="705"/>
      <c r="AU36" s="705"/>
      <c r="AV36" s="705"/>
      <c r="AW36" s="705"/>
      <c r="AX36" s="705"/>
      <c r="AY36" s="706"/>
      <c r="AZ36" s="619">
        <v>1235055</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21970</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1634172</v>
      </c>
      <c r="CS36" s="631"/>
      <c r="CT36" s="631"/>
      <c r="CU36" s="631"/>
      <c r="CV36" s="631"/>
      <c r="CW36" s="631"/>
      <c r="CX36" s="631"/>
      <c r="CY36" s="632"/>
      <c r="CZ36" s="635">
        <v>15</v>
      </c>
      <c r="DA36" s="670"/>
      <c r="DB36" s="670"/>
      <c r="DC36" s="672"/>
      <c r="DD36" s="639">
        <v>1357216</v>
      </c>
      <c r="DE36" s="631"/>
      <c r="DF36" s="631"/>
      <c r="DG36" s="631"/>
      <c r="DH36" s="631"/>
      <c r="DI36" s="631"/>
      <c r="DJ36" s="631"/>
      <c r="DK36" s="632"/>
      <c r="DL36" s="639">
        <v>1117905</v>
      </c>
      <c r="DM36" s="631"/>
      <c r="DN36" s="631"/>
      <c r="DO36" s="631"/>
      <c r="DP36" s="631"/>
      <c r="DQ36" s="631"/>
      <c r="DR36" s="631"/>
      <c r="DS36" s="631"/>
      <c r="DT36" s="631"/>
      <c r="DU36" s="631"/>
      <c r="DV36" s="632"/>
      <c r="DW36" s="635">
        <v>16.600000000000001</v>
      </c>
      <c r="DX36" s="670"/>
      <c r="DY36" s="670"/>
      <c r="DZ36" s="670"/>
      <c r="EA36" s="670"/>
      <c r="EB36" s="670"/>
      <c r="EC36" s="671"/>
    </row>
    <row r="37" spans="2:133" ht="11.25" customHeight="1">
      <c r="B37" s="627" t="s">
        <v>331</v>
      </c>
      <c r="C37" s="628"/>
      <c r="D37" s="628"/>
      <c r="E37" s="628"/>
      <c r="F37" s="628"/>
      <c r="G37" s="628"/>
      <c r="H37" s="628"/>
      <c r="I37" s="628"/>
      <c r="J37" s="628"/>
      <c r="K37" s="628"/>
      <c r="L37" s="628"/>
      <c r="M37" s="628"/>
      <c r="N37" s="628"/>
      <c r="O37" s="628"/>
      <c r="P37" s="628"/>
      <c r="Q37" s="629"/>
      <c r="R37" s="630">
        <v>360738</v>
      </c>
      <c r="S37" s="631"/>
      <c r="T37" s="631"/>
      <c r="U37" s="631"/>
      <c r="V37" s="631"/>
      <c r="W37" s="631"/>
      <c r="X37" s="631"/>
      <c r="Y37" s="632"/>
      <c r="Z37" s="633">
        <v>3.2</v>
      </c>
      <c r="AA37" s="633"/>
      <c r="AB37" s="633"/>
      <c r="AC37" s="633"/>
      <c r="AD37" s="634" t="s">
        <v>131</v>
      </c>
      <c r="AE37" s="634"/>
      <c r="AF37" s="634"/>
      <c r="AG37" s="634"/>
      <c r="AH37" s="634"/>
      <c r="AI37" s="634"/>
      <c r="AJ37" s="634"/>
      <c r="AK37" s="634"/>
      <c r="AL37" s="635" t="s">
        <v>131</v>
      </c>
      <c r="AM37" s="636"/>
      <c r="AN37" s="636"/>
      <c r="AO37" s="637"/>
      <c r="AQ37" s="708" t="s">
        <v>332</v>
      </c>
      <c r="AR37" s="709"/>
      <c r="AS37" s="709"/>
      <c r="AT37" s="709"/>
      <c r="AU37" s="709"/>
      <c r="AV37" s="709"/>
      <c r="AW37" s="709"/>
      <c r="AX37" s="709"/>
      <c r="AY37" s="710"/>
      <c r="AZ37" s="630">
        <v>412851</v>
      </c>
      <c r="BA37" s="631"/>
      <c r="BB37" s="631"/>
      <c r="BC37" s="631"/>
      <c r="BD37" s="655"/>
      <c r="BE37" s="655"/>
      <c r="BF37" s="688"/>
      <c r="BG37" s="645" t="s">
        <v>333</v>
      </c>
      <c r="BH37" s="646"/>
      <c r="BI37" s="646"/>
      <c r="BJ37" s="646"/>
      <c r="BK37" s="646"/>
      <c r="BL37" s="646"/>
      <c r="BM37" s="646"/>
      <c r="BN37" s="646"/>
      <c r="BO37" s="646"/>
      <c r="BP37" s="646"/>
      <c r="BQ37" s="646"/>
      <c r="BR37" s="646"/>
      <c r="BS37" s="646"/>
      <c r="BT37" s="646"/>
      <c r="BU37" s="647"/>
      <c r="BV37" s="630">
        <v>-9678</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646302</v>
      </c>
      <c r="CS37" s="655"/>
      <c r="CT37" s="655"/>
      <c r="CU37" s="655"/>
      <c r="CV37" s="655"/>
      <c r="CW37" s="655"/>
      <c r="CX37" s="655"/>
      <c r="CY37" s="656"/>
      <c r="CZ37" s="635">
        <v>5.9</v>
      </c>
      <c r="DA37" s="670"/>
      <c r="DB37" s="670"/>
      <c r="DC37" s="672"/>
      <c r="DD37" s="639">
        <v>646302</v>
      </c>
      <c r="DE37" s="655"/>
      <c r="DF37" s="655"/>
      <c r="DG37" s="655"/>
      <c r="DH37" s="655"/>
      <c r="DI37" s="655"/>
      <c r="DJ37" s="655"/>
      <c r="DK37" s="656"/>
      <c r="DL37" s="639">
        <v>646302</v>
      </c>
      <c r="DM37" s="655"/>
      <c r="DN37" s="655"/>
      <c r="DO37" s="655"/>
      <c r="DP37" s="655"/>
      <c r="DQ37" s="655"/>
      <c r="DR37" s="655"/>
      <c r="DS37" s="655"/>
      <c r="DT37" s="655"/>
      <c r="DU37" s="655"/>
      <c r="DV37" s="656"/>
      <c r="DW37" s="635">
        <v>9.6</v>
      </c>
      <c r="DX37" s="670"/>
      <c r="DY37" s="670"/>
      <c r="DZ37" s="670"/>
      <c r="EA37" s="670"/>
      <c r="EB37" s="670"/>
      <c r="EC37" s="671"/>
    </row>
    <row r="38" spans="2:133" ht="11.25" customHeight="1">
      <c r="B38" s="627" t="s">
        <v>335</v>
      </c>
      <c r="C38" s="628"/>
      <c r="D38" s="628"/>
      <c r="E38" s="628"/>
      <c r="F38" s="628"/>
      <c r="G38" s="628"/>
      <c r="H38" s="628"/>
      <c r="I38" s="628"/>
      <c r="J38" s="628"/>
      <c r="K38" s="628"/>
      <c r="L38" s="628"/>
      <c r="M38" s="628"/>
      <c r="N38" s="628"/>
      <c r="O38" s="628"/>
      <c r="P38" s="628"/>
      <c r="Q38" s="629"/>
      <c r="R38" s="630">
        <v>185604</v>
      </c>
      <c r="S38" s="631"/>
      <c r="T38" s="631"/>
      <c r="U38" s="631"/>
      <c r="V38" s="631"/>
      <c r="W38" s="631"/>
      <c r="X38" s="631"/>
      <c r="Y38" s="632"/>
      <c r="Z38" s="633">
        <v>1.7</v>
      </c>
      <c r="AA38" s="633"/>
      <c r="AB38" s="633"/>
      <c r="AC38" s="633"/>
      <c r="AD38" s="634" t="s">
        <v>131</v>
      </c>
      <c r="AE38" s="634"/>
      <c r="AF38" s="634"/>
      <c r="AG38" s="634"/>
      <c r="AH38" s="634"/>
      <c r="AI38" s="634"/>
      <c r="AJ38" s="634"/>
      <c r="AK38" s="634"/>
      <c r="AL38" s="635" t="s">
        <v>131</v>
      </c>
      <c r="AM38" s="636"/>
      <c r="AN38" s="636"/>
      <c r="AO38" s="637"/>
      <c r="AQ38" s="708" t="s">
        <v>336</v>
      </c>
      <c r="AR38" s="709"/>
      <c r="AS38" s="709"/>
      <c r="AT38" s="709"/>
      <c r="AU38" s="709"/>
      <c r="AV38" s="709"/>
      <c r="AW38" s="709"/>
      <c r="AX38" s="709"/>
      <c r="AY38" s="710"/>
      <c r="AZ38" s="630">
        <v>20841</v>
      </c>
      <c r="BA38" s="631"/>
      <c r="BB38" s="631"/>
      <c r="BC38" s="631"/>
      <c r="BD38" s="655"/>
      <c r="BE38" s="655"/>
      <c r="BF38" s="688"/>
      <c r="BG38" s="645" t="s">
        <v>337</v>
      </c>
      <c r="BH38" s="646"/>
      <c r="BI38" s="646"/>
      <c r="BJ38" s="646"/>
      <c r="BK38" s="646"/>
      <c r="BL38" s="646"/>
      <c r="BM38" s="646"/>
      <c r="BN38" s="646"/>
      <c r="BO38" s="646"/>
      <c r="BP38" s="646"/>
      <c r="BQ38" s="646"/>
      <c r="BR38" s="646"/>
      <c r="BS38" s="646"/>
      <c r="BT38" s="646"/>
      <c r="BU38" s="647"/>
      <c r="BV38" s="630">
        <v>2298</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801363</v>
      </c>
      <c r="CS38" s="631"/>
      <c r="CT38" s="631"/>
      <c r="CU38" s="631"/>
      <c r="CV38" s="631"/>
      <c r="CW38" s="631"/>
      <c r="CX38" s="631"/>
      <c r="CY38" s="632"/>
      <c r="CZ38" s="635">
        <v>7.4</v>
      </c>
      <c r="DA38" s="670"/>
      <c r="DB38" s="670"/>
      <c r="DC38" s="672"/>
      <c r="DD38" s="639">
        <v>682094</v>
      </c>
      <c r="DE38" s="631"/>
      <c r="DF38" s="631"/>
      <c r="DG38" s="631"/>
      <c r="DH38" s="631"/>
      <c r="DI38" s="631"/>
      <c r="DJ38" s="631"/>
      <c r="DK38" s="632"/>
      <c r="DL38" s="639">
        <v>631502</v>
      </c>
      <c r="DM38" s="631"/>
      <c r="DN38" s="631"/>
      <c r="DO38" s="631"/>
      <c r="DP38" s="631"/>
      <c r="DQ38" s="631"/>
      <c r="DR38" s="631"/>
      <c r="DS38" s="631"/>
      <c r="DT38" s="631"/>
      <c r="DU38" s="631"/>
      <c r="DV38" s="632"/>
      <c r="DW38" s="635">
        <v>9.4</v>
      </c>
      <c r="DX38" s="670"/>
      <c r="DY38" s="670"/>
      <c r="DZ38" s="670"/>
      <c r="EA38" s="670"/>
      <c r="EB38" s="670"/>
      <c r="EC38" s="671"/>
    </row>
    <row r="39" spans="2:133" ht="11.25" customHeight="1">
      <c r="B39" s="627" t="s">
        <v>339</v>
      </c>
      <c r="C39" s="628"/>
      <c r="D39" s="628"/>
      <c r="E39" s="628"/>
      <c r="F39" s="628"/>
      <c r="G39" s="628"/>
      <c r="H39" s="628"/>
      <c r="I39" s="628"/>
      <c r="J39" s="628"/>
      <c r="K39" s="628"/>
      <c r="L39" s="628"/>
      <c r="M39" s="628"/>
      <c r="N39" s="628"/>
      <c r="O39" s="628"/>
      <c r="P39" s="628"/>
      <c r="Q39" s="629"/>
      <c r="R39" s="630">
        <v>307917</v>
      </c>
      <c r="S39" s="631"/>
      <c r="T39" s="631"/>
      <c r="U39" s="631"/>
      <c r="V39" s="631"/>
      <c r="W39" s="631"/>
      <c r="X39" s="631"/>
      <c r="Y39" s="632"/>
      <c r="Z39" s="633">
        <v>2.8</v>
      </c>
      <c r="AA39" s="633"/>
      <c r="AB39" s="633"/>
      <c r="AC39" s="633"/>
      <c r="AD39" s="634">
        <v>5699</v>
      </c>
      <c r="AE39" s="634"/>
      <c r="AF39" s="634"/>
      <c r="AG39" s="634"/>
      <c r="AH39" s="634"/>
      <c r="AI39" s="634"/>
      <c r="AJ39" s="634"/>
      <c r="AK39" s="634"/>
      <c r="AL39" s="635">
        <v>0.1</v>
      </c>
      <c r="AM39" s="636"/>
      <c r="AN39" s="636"/>
      <c r="AO39" s="637"/>
      <c r="AQ39" s="708" t="s">
        <v>340</v>
      </c>
      <c r="AR39" s="709"/>
      <c r="AS39" s="709"/>
      <c r="AT39" s="709"/>
      <c r="AU39" s="709"/>
      <c r="AV39" s="709"/>
      <c r="AW39" s="709"/>
      <c r="AX39" s="709"/>
      <c r="AY39" s="710"/>
      <c r="AZ39" s="630">
        <v>11864</v>
      </c>
      <c r="BA39" s="631"/>
      <c r="BB39" s="631"/>
      <c r="BC39" s="631"/>
      <c r="BD39" s="655"/>
      <c r="BE39" s="655"/>
      <c r="BF39" s="688"/>
      <c r="BG39" s="645" t="s">
        <v>341</v>
      </c>
      <c r="BH39" s="646"/>
      <c r="BI39" s="646"/>
      <c r="BJ39" s="646"/>
      <c r="BK39" s="646"/>
      <c r="BL39" s="646"/>
      <c r="BM39" s="646"/>
      <c r="BN39" s="646"/>
      <c r="BO39" s="646"/>
      <c r="BP39" s="646"/>
      <c r="BQ39" s="646"/>
      <c r="BR39" s="646"/>
      <c r="BS39" s="646"/>
      <c r="BT39" s="646"/>
      <c r="BU39" s="647"/>
      <c r="BV39" s="630">
        <v>3618</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816387</v>
      </c>
      <c r="CS39" s="655"/>
      <c r="CT39" s="655"/>
      <c r="CU39" s="655"/>
      <c r="CV39" s="655"/>
      <c r="CW39" s="655"/>
      <c r="CX39" s="655"/>
      <c r="CY39" s="656"/>
      <c r="CZ39" s="635">
        <v>7.5</v>
      </c>
      <c r="DA39" s="670"/>
      <c r="DB39" s="670"/>
      <c r="DC39" s="672"/>
      <c r="DD39" s="639">
        <v>513150</v>
      </c>
      <c r="DE39" s="655"/>
      <c r="DF39" s="655"/>
      <c r="DG39" s="655"/>
      <c r="DH39" s="655"/>
      <c r="DI39" s="655"/>
      <c r="DJ39" s="655"/>
      <c r="DK39" s="656"/>
      <c r="DL39" s="639" t="s">
        <v>131</v>
      </c>
      <c r="DM39" s="655"/>
      <c r="DN39" s="655"/>
      <c r="DO39" s="655"/>
      <c r="DP39" s="655"/>
      <c r="DQ39" s="655"/>
      <c r="DR39" s="655"/>
      <c r="DS39" s="655"/>
      <c r="DT39" s="655"/>
      <c r="DU39" s="655"/>
      <c r="DV39" s="656"/>
      <c r="DW39" s="635" t="s">
        <v>131</v>
      </c>
      <c r="DX39" s="670"/>
      <c r="DY39" s="670"/>
      <c r="DZ39" s="670"/>
      <c r="EA39" s="670"/>
      <c r="EB39" s="670"/>
      <c r="EC39" s="671"/>
    </row>
    <row r="40" spans="2:133" ht="11.25" customHeight="1">
      <c r="B40" s="627" t="s">
        <v>343</v>
      </c>
      <c r="C40" s="628"/>
      <c r="D40" s="628"/>
      <c r="E40" s="628"/>
      <c r="F40" s="628"/>
      <c r="G40" s="628"/>
      <c r="H40" s="628"/>
      <c r="I40" s="628"/>
      <c r="J40" s="628"/>
      <c r="K40" s="628"/>
      <c r="L40" s="628"/>
      <c r="M40" s="628"/>
      <c r="N40" s="628"/>
      <c r="O40" s="628"/>
      <c r="P40" s="628"/>
      <c r="Q40" s="629"/>
      <c r="R40" s="630">
        <v>761770</v>
      </c>
      <c r="S40" s="631"/>
      <c r="T40" s="631"/>
      <c r="U40" s="631"/>
      <c r="V40" s="631"/>
      <c r="W40" s="631"/>
      <c r="X40" s="631"/>
      <c r="Y40" s="632"/>
      <c r="Z40" s="633">
        <v>6.8</v>
      </c>
      <c r="AA40" s="633"/>
      <c r="AB40" s="633"/>
      <c r="AC40" s="633"/>
      <c r="AD40" s="634" t="s">
        <v>131</v>
      </c>
      <c r="AE40" s="634"/>
      <c r="AF40" s="634"/>
      <c r="AG40" s="634"/>
      <c r="AH40" s="634"/>
      <c r="AI40" s="634"/>
      <c r="AJ40" s="634"/>
      <c r="AK40" s="634"/>
      <c r="AL40" s="635" t="s">
        <v>131</v>
      </c>
      <c r="AM40" s="636"/>
      <c r="AN40" s="636"/>
      <c r="AO40" s="637"/>
      <c r="AQ40" s="708" t="s">
        <v>344</v>
      </c>
      <c r="AR40" s="709"/>
      <c r="AS40" s="709"/>
      <c r="AT40" s="709"/>
      <c r="AU40" s="709"/>
      <c r="AV40" s="709"/>
      <c r="AW40" s="709"/>
      <c r="AX40" s="709"/>
      <c r="AY40" s="710"/>
      <c r="AZ40" s="630" t="s">
        <v>131</v>
      </c>
      <c r="BA40" s="631"/>
      <c r="BB40" s="631"/>
      <c r="BC40" s="631"/>
      <c r="BD40" s="655"/>
      <c r="BE40" s="655"/>
      <c r="BF40" s="688"/>
      <c r="BG40" s="711" t="s">
        <v>345</v>
      </c>
      <c r="BH40" s="712"/>
      <c r="BI40" s="712"/>
      <c r="BJ40" s="712"/>
      <c r="BK40" s="712"/>
      <c r="BL40" s="365"/>
      <c r="BM40" s="646" t="s">
        <v>346</v>
      </c>
      <c r="BN40" s="646"/>
      <c r="BO40" s="646"/>
      <c r="BP40" s="646"/>
      <c r="BQ40" s="646"/>
      <c r="BR40" s="646"/>
      <c r="BS40" s="646"/>
      <c r="BT40" s="646"/>
      <c r="BU40" s="647"/>
      <c r="BV40" s="630">
        <v>87</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172925</v>
      </c>
      <c r="CS40" s="631"/>
      <c r="CT40" s="631"/>
      <c r="CU40" s="631"/>
      <c r="CV40" s="631"/>
      <c r="CW40" s="631"/>
      <c r="CX40" s="631"/>
      <c r="CY40" s="632"/>
      <c r="CZ40" s="635">
        <v>1.6</v>
      </c>
      <c r="DA40" s="670"/>
      <c r="DB40" s="670"/>
      <c r="DC40" s="672"/>
      <c r="DD40" s="639">
        <v>168929</v>
      </c>
      <c r="DE40" s="631"/>
      <c r="DF40" s="631"/>
      <c r="DG40" s="631"/>
      <c r="DH40" s="631"/>
      <c r="DI40" s="631"/>
      <c r="DJ40" s="631"/>
      <c r="DK40" s="632"/>
      <c r="DL40" s="639" t="s">
        <v>131</v>
      </c>
      <c r="DM40" s="631"/>
      <c r="DN40" s="631"/>
      <c r="DO40" s="631"/>
      <c r="DP40" s="631"/>
      <c r="DQ40" s="631"/>
      <c r="DR40" s="631"/>
      <c r="DS40" s="631"/>
      <c r="DT40" s="631"/>
      <c r="DU40" s="631"/>
      <c r="DV40" s="632"/>
      <c r="DW40" s="635" t="s">
        <v>131</v>
      </c>
      <c r="DX40" s="670"/>
      <c r="DY40" s="670"/>
      <c r="DZ40" s="670"/>
      <c r="EA40" s="670"/>
      <c r="EB40" s="670"/>
      <c r="EC40" s="671"/>
    </row>
    <row r="41" spans="2:133" ht="11.25" customHeight="1">
      <c r="B41" s="627" t="s">
        <v>348</v>
      </c>
      <c r="C41" s="628"/>
      <c r="D41" s="628"/>
      <c r="E41" s="628"/>
      <c r="F41" s="628"/>
      <c r="G41" s="628"/>
      <c r="H41" s="628"/>
      <c r="I41" s="628"/>
      <c r="J41" s="628"/>
      <c r="K41" s="628"/>
      <c r="L41" s="628"/>
      <c r="M41" s="628"/>
      <c r="N41" s="628"/>
      <c r="O41" s="628"/>
      <c r="P41" s="628"/>
      <c r="Q41" s="629"/>
      <c r="R41" s="630" t="s">
        <v>131</v>
      </c>
      <c r="S41" s="631"/>
      <c r="T41" s="631"/>
      <c r="U41" s="631"/>
      <c r="V41" s="631"/>
      <c r="W41" s="631"/>
      <c r="X41" s="631"/>
      <c r="Y41" s="632"/>
      <c r="Z41" s="633" t="s">
        <v>131</v>
      </c>
      <c r="AA41" s="633"/>
      <c r="AB41" s="633"/>
      <c r="AC41" s="633"/>
      <c r="AD41" s="634" t="s">
        <v>131</v>
      </c>
      <c r="AE41" s="634"/>
      <c r="AF41" s="634"/>
      <c r="AG41" s="634"/>
      <c r="AH41" s="634"/>
      <c r="AI41" s="634"/>
      <c r="AJ41" s="634"/>
      <c r="AK41" s="634"/>
      <c r="AL41" s="635" t="s">
        <v>131</v>
      </c>
      <c r="AM41" s="636"/>
      <c r="AN41" s="636"/>
      <c r="AO41" s="637"/>
      <c r="AQ41" s="708" t="s">
        <v>349</v>
      </c>
      <c r="AR41" s="709"/>
      <c r="AS41" s="709"/>
      <c r="AT41" s="709"/>
      <c r="AU41" s="709"/>
      <c r="AV41" s="709"/>
      <c r="AW41" s="709"/>
      <c r="AX41" s="709"/>
      <c r="AY41" s="710"/>
      <c r="AZ41" s="630">
        <v>154175</v>
      </c>
      <c r="BA41" s="631"/>
      <c r="BB41" s="631"/>
      <c r="BC41" s="631"/>
      <c r="BD41" s="655"/>
      <c r="BE41" s="655"/>
      <c r="BF41" s="688"/>
      <c r="BG41" s="711"/>
      <c r="BH41" s="712"/>
      <c r="BI41" s="712"/>
      <c r="BJ41" s="712"/>
      <c r="BK41" s="712"/>
      <c r="BL41" s="365"/>
      <c r="BM41" s="646" t="s">
        <v>350</v>
      </c>
      <c r="BN41" s="646"/>
      <c r="BO41" s="646"/>
      <c r="BP41" s="646"/>
      <c r="BQ41" s="646"/>
      <c r="BR41" s="646"/>
      <c r="BS41" s="646"/>
      <c r="BT41" s="646"/>
      <c r="BU41" s="647"/>
      <c r="BV41" s="630" t="s">
        <v>131</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131</v>
      </c>
      <c r="CS41" s="655"/>
      <c r="CT41" s="655"/>
      <c r="CU41" s="655"/>
      <c r="CV41" s="655"/>
      <c r="CW41" s="655"/>
      <c r="CX41" s="655"/>
      <c r="CY41" s="656"/>
      <c r="CZ41" s="635" t="s">
        <v>131</v>
      </c>
      <c r="DA41" s="670"/>
      <c r="DB41" s="670"/>
      <c r="DC41" s="672"/>
      <c r="DD41" s="639" t="s">
        <v>131</v>
      </c>
      <c r="DE41" s="655"/>
      <c r="DF41" s="655"/>
      <c r="DG41" s="655"/>
      <c r="DH41" s="655"/>
      <c r="DI41" s="655"/>
      <c r="DJ41" s="655"/>
      <c r="DK41" s="656"/>
      <c r="DL41" s="721"/>
      <c r="DM41" s="722"/>
      <c r="DN41" s="722"/>
      <c r="DO41" s="722"/>
      <c r="DP41" s="722"/>
      <c r="DQ41" s="722"/>
      <c r="DR41" s="722"/>
      <c r="DS41" s="722"/>
      <c r="DT41" s="722"/>
      <c r="DU41" s="722"/>
      <c r="DV41" s="723"/>
      <c r="DW41" s="718"/>
      <c r="DX41" s="719"/>
      <c r="DY41" s="719"/>
      <c r="DZ41" s="719"/>
      <c r="EA41" s="719"/>
      <c r="EB41" s="719"/>
      <c r="EC41" s="720"/>
    </row>
    <row r="42" spans="2:133" ht="11.25" customHeight="1">
      <c r="B42" s="627" t="s">
        <v>352</v>
      </c>
      <c r="C42" s="628"/>
      <c r="D42" s="628"/>
      <c r="E42" s="628"/>
      <c r="F42" s="628"/>
      <c r="G42" s="628"/>
      <c r="H42" s="628"/>
      <c r="I42" s="628"/>
      <c r="J42" s="628"/>
      <c r="K42" s="628"/>
      <c r="L42" s="628"/>
      <c r="M42" s="628"/>
      <c r="N42" s="628"/>
      <c r="O42" s="628"/>
      <c r="P42" s="628"/>
      <c r="Q42" s="629"/>
      <c r="R42" s="630" t="s">
        <v>131</v>
      </c>
      <c r="S42" s="631"/>
      <c r="T42" s="631"/>
      <c r="U42" s="631"/>
      <c r="V42" s="631"/>
      <c r="W42" s="631"/>
      <c r="X42" s="631"/>
      <c r="Y42" s="632"/>
      <c r="Z42" s="633" t="s">
        <v>131</v>
      </c>
      <c r="AA42" s="633"/>
      <c r="AB42" s="633"/>
      <c r="AC42" s="633"/>
      <c r="AD42" s="634" t="s">
        <v>131</v>
      </c>
      <c r="AE42" s="634"/>
      <c r="AF42" s="634"/>
      <c r="AG42" s="634"/>
      <c r="AH42" s="634"/>
      <c r="AI42" s="634"/>
      <c r="AJ42" s="634"/>
      <c r="AK42" s="634"/>
      <c r="AL42" s="635" t="s">
        <v>131</v>
      </c>
      <c r="AM42" s="636"/>
      <c r="AN42" s="636"/>
      <c r="AO42" s="637"/>
      <c r="AQ42" s="715" t="s">
        <v>353</v>
      </c>
      <c r="AR42" s="716"/>
      <c r="AS42" s="716"/>
      <c r="AT42" s="716"/>
      <c r="AU42" s="716"/>
      <c r="AV42" s="716"/>
      <c r="AW42" s="716"/>
      <c r="AX42" s="716"/>
      <c r="AY42" s="717"/>
      <c r="AZ42" s="724">
        <v>635324</v>
      </c>
      <c r="BA42" s="725"/>
      <c r="BB42" s="725"/>
      <c r="BC42" s="725"/>
      <c r="BD42" s="701"/>
      <c r="BE42" s="701"/>
      <c r="BF42" s="703"/>
      <c r="BG42" s="713"/>
      <c r="BH42" s="714"/>
      <c r="BI42" s="714"/>
      <c r="BJ42" s="714"/>
      <c r="BK42" s="714"/>
      <c r="BL42" s="366"/>
      <c r="BM42" s="658" t="s">
        <v>354</v>
      </c>
      <c r="BN42" s="658"/>
      <c r="BO42" s="658"/>
      <c r="BP42" s="658"/>
      <c r="BQ42" s="658"/>
      <c r="BR42" s="658"/>
      <c r="BS42" s="658"/>
      <c r="BT42" s="658"/>
      <c r="BU42" s="659"/>
      <c r="BV42" s="724">
        <v>347</v>
      </c>
      <c r="BW42" s="725"/>
      <c r="BX42" s="725"/>
      <c r="BY42" s="725"/>
      <c r="BZ42" s="725"/>
      <c r="CA42" s="725"/>
      <c r="CB42" s="737"/>
      <c r="CD42" s="627" t="s">
        <v>355</v>
      </c>
      <c r="CE42" s="628"/>
      <c r="CF42" s="628"/>
      <c r="CG42" s="628"/>
      <c r="CH42" s="628"/>
      <c r="CI42" s="628"/>
      <c r="CJ42" s="628"/>
      <c r="CK42" s="628"/>
      <c r="CL42" s="628"/>
      <c r="CM42" s="628"/>
      <c r="CN42" s="628"/>
      <c r="CO42" s="628"/>
      <c r="CP42" s="628"/>
      <c r="CQ42" s="629"/>
      <c r="CR42" s="630">
        <v>888563</v>
      </c>
      <c r="CS42" s="655"/>
      <c r="CT42" s="655"/>
      <c r="CU42" s="655"/>
      <c r="CV42" s="655"/>
      <c r="CW42" s="655"/>
      <c r="CX42" s="655"/>
      <c r="CY42" s="656"/>
      <c r="CZ42" s="635">
        <v>8.1999999999999993</v>
      </c>
      <c r="DA42" s="670"/>
      <c r="DB42" s="670"/>
      <c r="DC42" s="672"/>
      <c r="DD42" s="639">
        <v>158422</v>
      </c>
      <c r="DE42" s="655"/>
      <c r="DF42" s="655"/>
      <c r="DG42" s="655"/>
      <c r="DH42" s="655"/>
      <c r="DI42" s="655"/>
      <c r="DJ42" s="655"/>
      <c r="DK42" s="656"/>
      <c r="DL42" s="721"/>
      <c r="DM42" s="722"/>
      <c r="DN42" s="722"/>
      <c r="DO42" s="722"/>
      <c r="DP42" s="722"/>
      <c r="DQ42" s="722"/>
      <c r="DR42" s="722"/>
      <c r="DS42" s="722"/>
      <c r="DT42" s="722"/>
      <c r="DU42" s="722"/>
      <c r="DV42" s="723"/>
      <c r="DW42" s="718"/>
      <c r="DX42" s="719"/>
      <c r="DY42" s="719"/>
      <c r="DZ42" s="719"/>
      <c r="EA42" s="719"/>
      <c r="EB42" s="719"/>
      <c r="EC42" s="720"/>
    </row>
    <row r="43" spans="2:133" ht="11.25" customHeight="1">
      <c r="B43" s="627" t="s">
        <v>356</v>
      </c>
      <c r="C43" s="628"/>
      <c r="D43" s="628"/>
      <c r="E43" s="628"/>
      <c r="F43" s="628"/>
      <c r="G43" s="628"/>
      <c r="H43" s="628"/>
      <c r="I43" s="628"/>
      <c r="J43" s="628"/>
      <c r="K43" s="628"/>
      <c r="L43" s="628"/>
      <c r="M43" s="628"/>
      <c r="N43" s="628"/>
      <c r="O43" s="628"/>
      <c r="P43" s="628"/>
      <c r="Q43" s="629"/>
      <c r="R43" s="630">
        <v>297870</v>
      </c>
      <c r="S43" s="631"/>
      <c r="T43" s="631"/>
      <c r="U43" s="631"/>
      <c r="V43" s="631"/>
      <c r="W43" s="631"/>
      <c r="X43" s="631"/>
      <c r="Y43" s="632"/>
      <c r="Z43" s="633">
        <v>2.7</v>
      </c>
      <c r="AA43" s="633"/>
      <c r="AB43" s="633"/>
      <c r="AC43" s="633"/>
      <c r="AD43" s="634" t="s">
        <v>131</v>
      </c>
      <c r="AE43" s="634"/>
      <c r="AF43" s="634"/>
      <c r="AG43" s="634"/>
      <c r="AH43" s="634"/>
      <c r="AI43" s="634"/>
      <c r="AJ43" s="634"/>
      <c r="AK43" s="634"/>
      <c r="AL43" s="635" t="s">
        <v>131</v>
      </c>
      <c r="AM43" s="636"/>
      <c r="AN43" s="636"/>
      <c r="AO43" s="637"/>
      <c r="BV43" s="219"/>
      <c r="BW43" s="219"/>
      <c r="BX43" s="219"/>
      <c r="BY43" s="219"/>
      <c r="BZ43" s="219"/>
      <c r="CA43" s="219"/>
      <c r="CB43" s="219"/>
      <c r="CD43" s="627" t="s">
        <v>357</v>
      </c>
      <c r="CE43" s="628"/>
      <c r="CF43" s="628"/>
      <c r="CG43" s="628"/>
      <c r="CH43" s="628"/>
      <c r="CI43" s="628"/>
      <c r="CJ43" s="628"/>
      <c r="CK43" s="628"/>
      <c r="CL43" s="628"/>
      <c r="CM43" s="628"/>
      <c r="CN43" s="628"/>
      <c r="CO43" s="628"/>
      <c r="CP43" s="628"/>
      <c r="CQ43" s="629"/>
      <c r="CR43" s="630">
        <v>18100</v>
      </c>
      <c r="CS43" s="655"/>
      <c r="CT43" s="655"/>
      <c r="CU43" s="655"/>
      <c r="CV43" s="655"/>
      <c r="CW43" s="655"/>
      <c r="CX43" s="655"/>
      <c r="CY43" s="656"/>
      <c r="CZ43" s="635">
        <v>0.2</v>
      </c>
      <c r="DA43" s="670"/>
      <c r="DB43" s="670"/>
      <c r="DC43" s="672"/>
      <c r="DD43" s="639">
        <v>14467</v>
      </c>
      <c r="DE43" s="655"/>
      <c r="DF43" s="655"/>
      <c r="DG43" s="655"/>
      <c r="DH43" s="655"/>
      <c r="DI43" s="655"/>
      <c r="DJ43" s="655"/>
      <c r="DK43" s="656"/>
      <c r="DL43" s="721"/>
      <c r="DM43" s="722"/>
      <c r="DN43" s="722"/>
      <c r="DO43" s="722"/>
      <c r="DP43" s="722"/>
      <c r="DQ43" s="722"/>
      <c r="DR43" s="722"/>
      <c r="DS43" s="722"/>
      <c r="DT43" s="722"/>
      <c r="DU43" s="722"/>
      <c r="DV43" s="723"/>
      <c r="DW43" s="718"/>
      <c r="DX43" s="719"/>
      <c r="DY43" s="719"/>
      <c r="DZ43" s="719"/>
      <c r="EA43" s="719"/>
      <c r="EB43" s="719"/>
      <c r="EC43" s="720"/>
    </row>
    <row r="44" spans="2:133" ht="11.25" customHeight="1">
      <c r="B44" s="674" t="s">
        <v>358</v>
      </c>
      <c r="C44" s="675"/>
      <c r="D44" s="675"/>
      <c r="E44" s="675"/>
      <c r="F44" s="675"/>
      <c r="G44" s="675"/>
      <c r="H44" s="675"/>
      <c r="I44" s="675"/>
      <c r="J44" s="675"/>
      <c r="K44" s="675"/>
      <c r="L44" s="675"/>
      <c r="M44" s="675"/>
      <c r="N44" s="675"/>
      <c r="O44" s="675"/>
      <c r="P44" s="675"/>
      <c r="Q44" s="676"/>
      <c r="R44" s="724">
        <v>11176114</v>
      </c>
      <c r="S44" s="725"/>
      <c r="T44" s="725"/>
      <c r="U44" s="725"/>
      <c r="V44" s="725"/>
      <c r="W44" s="725"/>
      <c r="X44" s="725"/>
      <c r="Y44" s="726"/>
      <c r="Z44" s="727">
        <v>100</v>
      </c>
      <c r="AA44" s="727"/>
      <c r="AB44" s="727"/>
      <c r="AC44" s="727"/>
      <c r="AD44" s="728">
        <v>6444875</v>
      </c>
      <c r="AE44" s="728"/>
      <c r="AF44" s="728"/>
      <c r="AG44" s="728"/>
      <c r="AH44" s="728"/>
      <c r="AI44" s="728"/>
      <c r="AJ44" s="728"/>
      <c r="AK44" s="728"/>
      <c r="AL44" s="729">
        <v>100</v>
      </c>
      <c r="AM44" s="702"/>
      <c r="AN44" s="702"/>
      <c r="AO44" s="730"/>
      <c r="CD44" s="731" t="s">
        <v>305</v>
      </c>
      <c r="CE44" s="732"/>
      <c r="CF44" s="627" t="s">
        <v>359</v>
      </c>
      <c r="CG44" s="628"/>
      <c r="CH44" s="628"/>
      <c r="CI44" s="628"/>
      <c r="CJ44" s="628"/>
      <c r="CK44" s="628"/>
      <c r="CL44" s="628"/>
      <c r="CM44" s="628"/>
      <c r="CN44" s="628"/>
      <c r="CO44" s="628"/>
      <c r="CP44" s="628"/>
      <c r="CQ44" s="629"/>
      <c r="CR44" s="630">
        <v>886286</v>
      </c>
      <c r="CS44" s="631"/>
      <c r="CT44" s="631"/>
      <c r="CU44" s="631"/>
      <c r="CV44" s="631"/>
      <c r="CW44" s="631"/>
      <c r="CX44" s="631"/>
      <c r="CY44" s="632"/>
      <c r="CZ44" s="635">
        <v>8.1</v>
      </c>
      <c r="DA44" s="636"/>
      <c r="DB44" s="636"/>
      <c r="DC44" s="648"/>
      <c r="DD44" s="639">
        <v>157545</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360</v>
      </c>
      <c r="CG45" s="628"/>
      <c r="CH45" s="628"/>
      <c r="CI45" s="628"/>
      <c r="CJ45" s="628"/>
      <c r="CK45" s="628"/>
      <c r="CL45" s="628"/>
      <c r="CM45" s="628"/>
      <c r="CN45" s="628"/>
      <c r="CO45" s="628"/>
      <c r="CP45" s="628"/>
      <c r="CQ45" s="629"/>
      <c r="CR45" s="630">
        <v>387489</v>
      </c>
      <c r="CS45" s="655"/>
      <c r="CT45" s="655"/>
      <c r="CU45" s="655"/>
      <c r="CV45" s="655"/>
      <c r="CW45" s="655"/>
      <c r="CX45" s="655"/>
      <c r="CY45" s="656"/>
      <c r="CZ45" s="635">
        <v>3.6</v>
      </c>
      <c r="DA45" s="670"/>
      <c r="DB45" s="670"/>
      <c r="DC45" s="672"/>
      <c r="DD45" s="639">
        <v>18436</v>
      </c>
      <c r="DE45" s="655"/>
      <c r="DF45" s="655"/>
      <c r="DG45" s="655"/>
      <c r="DH45" s="655"/>
      <c r="DI45" s="655"/>
      <c r="DJ45" s="655"/>
      <c r="DK45" s="656"/>
      <c r="DL45" s="721"/>
      <c r="DM45" s="722"/>
      <c r="DN45" s="722"/>
      <c r="DO45" s="722"/>
      <c r="DP45" s="722"/>
      <c r="DQ45" s="722"/>
      <c r="DR45" s="722"/>
      <c r="DS45" s="722"/>
      <c r="DT45" s="722"/>
      <c r="DU45" s="722"/>
      <c r="DV45" s="723"/>
      <c r="DW45" s="718"/>
      <c r="DX45" s="719"/>
      <c r="DY45" s="719"/>
      <c r="DZ45" s="719"/>
      <c r="EA45" s="719"/>
      <c r="EB45" s="719"/>
      <c r="EC45" s="720"/>
    </row>
    <row r="46" spans="2:133" ht="11.25" customHeight="1">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362</v>
      </c>
      <c r="CG46" s="628"/>
      <c r="CH46" s="628"/>
      <c r="CI46" s="628"/>
      <c r="CJ46" s="628"/>
      <c r="CK46" s="628"/>
      <c r="CL46" s="628"/>
      <c r="CM46" s="628"/>
      <c r="CN46" s="628"/>
      <c r="CO46" s="628"/>
      <c r="CP46" s="628"/>
      <c r="CQ46" s="629"/>
      <c r="CR46" s="630">
        <v>487247</v>
      </c>
      <c r="CS46" s="631"/>
      <c r="CT46" s="631"/>
      <c r="CU46" s="631"/>
      <c r="CV46" s="631"/>
      <c r="CW46" s="631"/>
      <c r="CX46" s="631"/>
      <c r="CY46" s="632"/>
      <c r="CZ46" s="635">
        <v>4.5</v>
      </c>
      <c r="DA46" s="636"/>
      <c r="DB46" s="636"/>
      <c r="DC46" s="648"/>
      <c r="DD46" s="639">
        <v>139059</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364</v>
      </c>
      <c r="CG47" s="628"/>
      <c r="CH47" s="628"/>
      <c r="CI47" s="628"/>
      <c r="CJ47" s="628"/>
      <c r="CK47" s="628"/>
      <c r="CL47" s="628"/>
      <c r="CM47" s="628"/>
      <c r="CN47" s="628"/>
      <c r="CO47" s="628"/>
      <c r="CP47" s="628"/>
      <c r="CQ47" s="629"/>
      <c r="CR47" s="630">
        <v>2277</v>
      </c>
      <c r="CS47" s="655"/>
      <c r="CT47" s="655"/>
      <c r="CU47" s="655"/>
      <c r="CV47" s="655"/>
      <c r="CW47" s="655"/>
      <c r="CX47" s="655"/>
      <c r="CY47" s="656"/>
      <c r="CZ47" s="635">
        <v>0</v>
      </c>
      <c r="DA47" s="670"/>
      <c r="DB47" s="670"/>
      <c r="DC47" s="672"/>
      <c r="DD47" s="639">
        <v>877</v>
      </c>
      <c r="DE47" s="655"/>
      <c r="DF47" s="655"/>
      <c r="DG47" s="655"/>
      <c r="DH47" s="655"/>
      <c r="DI47" s="655"/>
      <c r="DJ47" s="655"/>
      <c r="DK47" s="656"/>
      <c r="DL47" s="721"/>
      <c r="DM47" s="722"/>
      <c r="DN47" s="722"/>
      <c r="DO47" s="722"/>
      <c r="DP47" s="722"/>
      <c r="DQ47" s="722"/>
      <c r="DR47" s="722"/>
      <c r="DS47" s="722"/>
      <c r="DT47" s="722"/>
      <c r="DU47" s="722"/>
      <c r="DV47" s="723"/>
      <c r="DW47" s="718"/>
      <c r="DX47" s="719"/>
      <c r="DY47" s="719"/>
      <c r="DZ47" s="719"/>
      <c r="EA47" s="719"/>
      <c r="EB47" s="719"/>
      <c r="EC47" s="720"/>
    </row>
    <row r="48" spans="2:133" ht="10.8">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366</v>
      </c>
      <c r="CG48" s="628"/>
      <c r="CH48" s="628"/>
      <c r="CI48" s="628"/>
      <c r="CJ48" s="628"/>
      <c r="CK48" s="628"/>
      <c r="CL48" s="628"/>
      <c r="CM48" s="628"/>
      <c r="CN48" s="628"/>
      <c r="CO48" s="628"/>
      <c r="CP48" s="628"/>
      <c r="CQ48" s="629"/>
      <c r="CR48" s="630" t="s">
        <v>131</v>
      </c>
      <c r="CS48" s="631"/>
      <c r="CT48" s="631"/>
      <c r="CU48" s="631"/>
      <c r="CV48" s="631"/>
      <c r="CW48" s="631"/>
      <c r="CX48" s="631"/>
      <c r="CY48" s="632"/>
      <c r="CZ48" s="635" t="s">
        <v>131</v>
      </c>
      <c r="DA48" s="636"/>
      <c r="DB48" s="636"/>
      <c r="DC48" s="648"/>
      <c r="DD48" s="639" t="s">
        <v>131</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367</v>
      </c>
      <c r="CE49" s="675"/>
      <c r="CF49" s="675"/>
      <c r="CG49" s="675"/>
      <c r="CH49" s="675"/>
      <c r="CI49" s="675"/>
      <c r="CJ49" s="675"/>
      <c r="CK49" s="675"/>
      <c r="CL49" s="675"/>
      <c r="CM49" s="675"/>
      <c r="CN49" s="675"/>
      <c r="CO49" s="675"/>
      <c r="CP49" s="675"/>
      <c r="CQ49" s="676"/>
      <c r="CR49" s="724">
        <v>10877644</v>
      </c>
      <c r="CS49" s="701"/>
      <c r="CT49" s="701"/>
      <c r="CU49" s="701"/>
      <c r="CV49" s="701"/>
      <c r="CW49" s="701"/>
      <c r="CX49" s="701"/>
      <c r="CY49" s="738"/>
      <c r="CZ49" s="729">
        <v>100</v>
      </c>
      <c r="DA49" s="739"/>
      <c r="DB49" s="739"/>
      <c r="DC49" s="740"/>
      <c r="DD49" s="741">
        <v>7599543</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64/uF9GTk04SRHpoGBVtGEu/1Dfc9TDTx1QhECfIkh+9N3Sg/4DBmw3iRr+gnxqJgD5DsL8exAjESF4UebGIig==" saltValue="6qeWZJeGUSpP1lYkO2hhS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cols>
    <col min="1" max="130" width="2.77734375" style="227" customWidth="1"/>
    <col min="131" max="131" width="1.6640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369</v>
      </c>
      <c r="DK2" s="752"/>
      <c r="DL2" s="752"/>
      <c r="DM2" s="752"/>
      <c r="DN2" s="752"/>
      <c r="DO2" s="753"/>
      <c r="DP2" s="224"/>
      <c r="DQ2" s="751" t="s">
        <v>370</v>
      </c>
      <c r="DR2" s="752"/>
      <c r="DS2" s="752"/>
      <c r="DT2" s="752"/>
      <c r="DU2" s="752"/>
      <c r="DV2" s="752"/>
      <c r="DW2" s="752"/>
      <c r="DX2" s="752"/>
      <c r="DY2" s="752"/>
      <c r="DZ2" s="753"/>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28"/>
      <c r="BA5" s="228"/>
      <c r="BB5" s="228"/>
      <c r="BC5" s="228"/>
      <c r="BD5" s="228"/>
      <c r="BE5" s="229"/>
      <c r="BF5" s="229"/>
      <c r="BG5" s="229"/>
      <c r="BH5" s="229"/>
      <c r="BI5" s="229"/>
      <c r="BJ5" s="229"/>
      <c r="BK5" s="229"/>
      <c r="BL5" s="229"/>
      <c r="BM5" s="229"/>
      <c r="BN5" s="229"/>
      <c r="BO5" s="229"/>
      <c r="BP5" s="229"/>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0"/>
    </row>
    <row r="6" spans="1:131" s="231" customFormat="1" ht="26.25" customHeight="1" thickBot="1">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c r="A7" s="232">
        <v>1</v>
      </c>
      <c r="B7" s="778" t="s">
        <v>390</v>
      </c>
      <c r="C7" s="779"/>
      <c r="D7" s="779"/>
      <c r="E7" s="779"/>
      <c r="F7" s="779"/>
      <c r="G7" s="779"/>
      <c r="H7" s="779"/>
      <c r="I7" s="779"/>
      <c r="J7" s="779"/>
      <c r="K7" s="779"/>
      <c r="L7" s="779"/>
      <c r="M7" s="779"/>
      <c r="N7" s="779"/>
      <c r="O7" s="779"/>
      <c r="P7" s="780"/>
      <c r="Q7" s="781">
        <v>10951</v>
      </c>
      <c r="R7" s="782"/>
      <c r="S7" s="782"/>
      <c r="T7" s="782"/>
      <c r="U7" s="782"/>
      <c r="V7" s="782">
        <v>10657</v>
      </c>
      <c r="W7" s="782"/>
      <c r="X7" s="782"/>
      <c r="Y7" s="782"/>
      <c r="Z7" s="782"/>
      <c r="AA7" s="782">
        <v>294</v>
      </c>
      <c r="AB7" s="782"/>
      <c r="AC7" s="782"/>
      <c r="AD7" s="782"/>
      <c r="AE7" s="783"/>
      <c r="AF7" s="784">
        <v>254</v>
      </c>
      <c r="AG7" s="785"/>
      <c r="AH7" s="785"/>
      <c r="AI7" s="785"/>
      <c r="AJ7" s="786"/>
      <c r="AK7" s="787">
        <v>36</v>
      </c>
      <c r="AL7" s="788"/>
      <c r="AM7" s="788"/>
      <c r="AN7" s="788"/>
      <c r="AO7" s="788"/>
      <c r="AP7" s="788">
        <v>8558</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594</v>
      </c>
      <c r="BT7" s="776"/>
      <c r="BU7" s="776"/>
      <c r="BV7" s="776"/>
      <c r="BW7" s="776"/>
      <c r="BX7" s="776"/>
      <c r="BY7" s="776"/>
      <c r="BZ7" s="776"/>
      <c r="CA7" s="776"/>
      <c r="CB7" s="776"/>
      <c r="CC7" s="776"/>
      <c r="CD7" s="776"/>
      <c r="CE7" s="776"/>
      <c r="CF7" s="776"/>
      <c r="CG7" s="791"/>
      <c r="CH7" s="772">
        <v>-13</v>
      </c>
      <c r="CI7" s="773"/>
      <c r="CJ7" s="773"/>
      <c r="CK7" s="773"/>
      <c r="CL7" s="774"/>
      <c r="CM7" s="772">
        <v>32</v>
      </c>
      <c r="CN7" s="773"/>
      <c r="CO7" s="773"/>
      <c r="CP7" s="773"/>
      <c r="CQ7" s="774"/>
      <c r="CR7" s="772">
        <v>85</v>
      </c>
      <c r="CS7" s="773"/>
      <c r="CT7" s="773"/>
      <c r="CU7" s="773"/>
      <c r="CV7" s="774"/>
      <c r="CW7" s="772">
        <v>0</v>
      </c>
      <c r="CX7" s="773"/>
      <c r="CY7" s="773"/>
      <c r="CZ7" s="773"/>
      <c r="DA7" s="774"/>
      <c r="DB7" s="772" t="s">
        <v>586</v>
      </c>
      <c r="DC7" s="773"/>
      <c r="DD7" s="773"/>
      <c r="DE7" s="773"/>
      <c r="DF7" s="774"/>
      <c r="DG7" s="772" t="s">
        <v>586</v>
      </c>
      <c r="DH7" s="773"/>
      <c r="DI7" s="773"/>
      <c r="DJ7" s="773"/>
      <c r="DK7" s="774"/>
      <c r="DL7" s="772" t="s">
        <v>586</v>
      </c>
      <c r="DM7" s="773"/>
      <c r="DN7" s="773"/>
      <c r="DO7" s="773"/>
      <c r="DP7" s="774"/>
      <c r="DQ7" s="772" t="s">
        <v>586</v>
      </c>
      <c r="DR7" s="773"/>
      <c r="DS7" s="773"/>
      <c r="DT7" s="773"/>
      <c r="DU7" s="774"/>
      <c r="DV7" s="775"/>
      <c r="DW7" s="776"/>
      <c r="DX7" s="776"/>
      <c r="DY7" s="776"/>
      <c r="DZ7" s="777"/>
      <c r="EA7" s="230"/>
    </row>
    <row r="8" spans="1:131" s="231" customFormat="1" ht="26.25" customHeight="1">
      <c r="A8" s="234">
        <v>2</v>
      </c>
      <c r="B8" s="809" t="s">
        <v>391</v>
      </c>
      <c r="C8" s="810"/>
      <c r="D8" s="810"/>
      <c r="E8" s="810"/>
      <c r="F8" s="810"/>
      <c r="G8" s="810"/>
      <c r="H8" s="810"/>
      <c r="I8" s="810"/>
      <c r="J8" s="810"/>
      <c r="K8" s="810"/>
      <c r="L8" s="810"/>
      <c r="M8" s="810"/>
      <c r="N8" s="810"/>
      <c r="O8" s="810"/>
      <c r="P8" s="811"/>
      <c r="Q8" s="812">
        <v>368</v>
      </c>
      <c r="R8" s="813"/>
      <c r="S8" s="813"/>
      <c r="T8" s="813"/>
      <c r="U8" s="813"/>
      <c r="V8" s="813">
        <v>363</v>
      </c>
      <c r="W8" s="813"/>
      <c r="X8" s="813"/>
      <c r="Y8" s="813"/>
      <c r="Z8" s="813"/>
      <c r="AA8" s="813">
        <v>5</v>
      </c>
      <c r="AB8" s="813"/>
      <c r="AC8" s="813"/>
      <c r="AD8" s="813"/>
      <c r="AE8" s="814"/>
      <c r="AF8" s="815">
        <v>5</v>
      </c>
      <c r="AG8" s="816"/>
      <c r="AH8" s="816"/>
      <c r="AI8" s="816"/>
      <c r="AJ8" s="817"/>
      <c r="AK8" s="798">
        <v>110</v>
      </c>
      <c r="AL8" s="799"/>
      <c r="AM8" s="799"/>
      <c r="AN8" s="799"/>
      <c r="AO8" s="799"/>
      <c r="AP8" s="799">
        <v>615</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595</v>
      </c>
      <c r="BT8" s="803"/>
      <c r="BU8" s="803"/>
      <c r="BV8" s="803"/>
      <c r="BW8" s="803"/>
      <c r="BX8" s="803"/>
      <c r="BY8" s="803"/>
      <c r="BZ8" s="803"/>
      <c r="CA8" s="803"/>
      <c r="CB8" s="803"/>
      <c r="CC8" s="803"/>
      <c r="CD8" s="803"/>
      <c r="CE8" s="803"/>
      <c r="CF8" s="803"/>
      <c r="CG8" s="804"/>
      <c r="CH8" s="805">
        <v>2</v>
      </c>
      <c r="CI8" s="806"/>
      <c r="CJ8" s="806"/>
      <c r="CK8" s="806"/>
      <c r="CL8" s="807"/>
      <c r="CM8" s="805">
        <v>47</v>
      </c>
      <c r="CN8" s="806"/>
      <c r="CO8" s="806"/>
      <c r="CP8" s="806"/>
      <c r="CQ8" s="807"/>
      <c r="CR8" s="805">
        <v>5</v>
      </c>
      <c r="CS8" s="806"/>
      <c r="CT8" s="806"/>
      <c r="CU8" s="806"/>
      <c r="CV8" s="807"/>
      <c r="CW8" s="805">
        <v>6</v>
      </c>
      <c r="CX8" s="806"/>
      <c r="CY8" s="806"/>
      <c r="CZ8" s="806"/>
      <c r="DA8" s="807"/>
      <c r="DB8" s="805" t="s">
        <v>586</v>
      </c>
      <c r="DC8" s="806"/>
      <c r="DD8" s="806"/>
      <c r="DE8" s="806"/>
      <c r="DF8" s="807"/>
      <c r="DG8" s="805" t="s">
        <v>586</v>
      </c>
      <c r="DH8" s="806"/>
      <c r="DI8" s="806"/>
      <c r="DJ8" s="806"/>
      <c r="DK8" s="807"/>
      <c r="DL8" s="805" t="s">
        <v>586</v>
      </c>
      <c r="DM8" s="806"/>
      <c r="DN8" s="806"/>
      <c r="DO8" s="806"/>
      <c r="DP8" s="807"/>
      <c r="DQ8" s="805" t="s">
        <v>586</v>
      </c>
      <c r="DR8" s="806"/>
      <c r="DS8" s="806"/>
      <c r="DT8" s="806"/>
      <c r="DU8" s="807"/>
      <c r="DV8" s="802"/>
      <c r="DW8" s="803"/>
      <c r="DX8" s="803"/>
      <c r="DY8" s="803"/>
      <c r="DZ8" s="808"/>
      <c r="EA8" s="230"/>
    </row>
    <row r="9" spans="1:131" s="231" customFormat="1" ht="26.25" customHeight="1">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392</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c r="A23" s="236" t="s">
        <v>393</v>
      </c>
      <c r="B23" s="818" t="s">
        <v>394</v>
      </c>
      <c r="C23" s="819"/>
      <c r="D23" s="819"/>
      <c r="E23" s="819"/>
      <c r="F23" s="819"/>
      <c r="G23" s="819"/>
      <c r="H23" s="819"/>
      <c r="I23" s="819"/>
      <c r="J23" s="819"/>
      <c r="K23" s="819"/>
      <c r="L23" s="819"/>
      <c r="M23" s="819"/>
      <c r="N23" s="819"/>
      <c r="O23" s="819"/>
      <c r="P23" s="820"/>
      <c r="Q23" s="821">
        <v>11185</v>
      </c>
      <c r="R23" s="822"/>
      <c r="S23" s="822"/>
      <c r="T23" s="822"/>
      <c r="U23" s="822"/>
      <c r="V23" s="822">
        <v>10887</v>
      </c>
      <c r="W23" s="822"/>
      <c r="X23" s="822"/>
      <c r="Y23" s="822"/>
      <c r="Z23" s="822"/>
      <c r="AA23" s="822">
        <v>298</v>
      </c>
      <c r="AB23" s="822"/>
      <c r="AC23" s="822"/>
      <c r="AD23" s="822"/>
      <c r="AE23" s="823"/>
      <c r="AF23" s="824">
        <v>258</v>
      </c>
      <c r="AG23" s="822"/>
      <c r="AH23" s="822"/>
      <c r="AI23" s="822"/>
      <c r="AJ23" s="825"/>
      <c r="AK23" s="826"/>
      <c r="AL23" s="827"/>
      <c r="AM23" s="827"/>
      <c r="AN23" s="827"/>
      <c r="AO23" s="827"/>
      <c r="AP23" s="822">
        <v>9172</v>
      </c>
      <c r="AQ23" s="822"/>
      <c r="AR23" s="822"/>
      <c r="AS23" s="822"/>
      <c r="AT23" s="822"/>
      <c r="AU23" s="838"/>
      <c r="AV23" s="838"/>
      <c r="AW23" s="838"/>
      <c r="AX23" s="838"/>
      <c r="AY23" s="839"/>
      <c r="AZ23" s="840" t="s">
        <v>395</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c r="A24" s="837" t="s">
        <v>396</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c r="A25" s="754" t="s">
        <v>397</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c r="A26" s="756" t="s">
        <v>373</v>
      </c>
      <c r="B26" s="757"/>
      <c r="C26" s="757"/>
      <c r="D26" s="757"/>
      <c r="E26" s="757"/>
      <c r="F26" s="757"/>
      <c r="G26" s="757"/>
      <c r="H26" s="757"/>
      <c r="I26" s="757"/>
      <c r="J26" s="757"/>
      <c r="K26" s="757"/>
      <c r="L26" s="757"/>
      <c r="M26" s="757"/>
      <c r="N26" s="757"/>
      <c r="O26" s="757"/>
      <c r="P26" s="758"/>
      <c r="Q26" s="762" t="s">
        <v>398</v>
      </c>
      <c r="R26" s="763"/>
      <c r="S26" s="763"/>
      <c r="T26" s="763"/>
      <c r="U26" s="764"/>
      <c r="V26" s="762" t="s">
        <v>399</v>
      </c>
      <c r="W26" s="763"/>
      <c r="X26" s="763"/>
      <c r="Y26" s="763"/>
      <c r="Z26" s="764"/>
      <c r="AA26" s="762" t="s">
        <v>400</v>
      </c>
      <c r="AB26" s="763"/>
      <c r="AC26" s="763"/>
      <c r="AD26" s="763"/>
      <c r="AE26" s="763"/>
      <c r="AF26" s="843" t="s">
        <v>401</v>
      </c>
      <c r="AG26" s="844"/>
      <c r="AH26" s="844"/>
      <c r="AI26" s="844"/>
      <c r="AJ26" s="845"/>
      <c r="AK26" s="763" t="s">
        <v>402</v>
      </c>
      <c r="AL26" s="763"/>
      <c r="AM26" s="763"/>
      <c r="AN26" s="763"/>
      <c r="AO26" s="764"/>
      <c r="AP26" s="762" t="s">
        <v>403</v>
      </c>
      <c r="AQ26" s="763"/>
      <c r="AR26" s="763"/>
      <c r="AS26" s="763"/>
      <c r="AT26" s="764"/>
      <c r="AU26" s="762" t="s">
        <v>404</v>
      </c>
      <c r="AV26" s="763"/>
      <c r="AW26" s="763"/>
      <c r="AX26" s="763"/>
      <c r="AY26" s="764"/>
      <c r="AZ26" s="762" t="s">
        <v>405</v>
      </c>
      <c r="BA26" s="763"/>
      <c r="BB26" s="763"/>
      <c r="BC26" s="763"/>
      <c r="BD26" s="764"/>
      <c r="BE26" s="762" t="s">
        <v>380</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c r="A28" s="238">
        <v>1</v>
      </c>
      <c r="B28" s="778" t="s">
        <v>406</v>
      </c>
      <c r="C28" s="779"/>
      <c r="D28" s="779"/>
      <c r="E28" s="779"/>
      <c r="F28" s="779"/>
      <c r="G28" s="779"/>
      <c r="H28" s="779"/>
      <c r="I28" s="779"/>
      <c r="J28" s="779"/>
      <c r="K28" s="779"/>
      <c r="L28" s="779"/>
      <c r="M28" s="779"/>
      <c r="N28" s="779"/>
      <c r="O28" s="779"/>
      <c r="P28" s="780"/>
      <c r="Q28" s="851">
        <v>1806</v>
      </c>
      <c r="R28" s="852"/>
      <c r="S28" s="852"/>
      <c r="T28" s="852"/>
      <c r="U28" s="852"/>
      <c r="V28" s="852">
        <v>1784</v>
      </c>
      <c r="W28" s="852"/>
      <c r="X28" s="852"/>
      <c r="Y28" s="852"/>
      <c r="Z28" s="852"/>
      <c r="AA28" s="852">
        <v>22</v>
      </c>
      <c r="AB28" s="852"/>
      <c r="AC28" s="852"/>
      <c r="AD28" s="852"/>
      <c r="AE28" s="853"/>
      <c r="AF28" s="854">
        <v>22</v>
      </c>
      <c r="AG28" s="852"/>
      <c r="AH28" s="852"/>
      <c r="AI28" s="852"/>
      <c r="AJ28" s="855"/>
      <c r="AK28" s="856">
        <v>133</v>
      </c>
      <c r="AL28" s="857"/>
      <c r="AM28" s="857"/>
      <c r="AN28" s="857"/>
      <c r="AO28" s="857"/>
      <c r="AP28" s="857">
        <v>90</v>
      </c>
      <c r="AQ28" s="857"/>
      <c r="AR28" s="857"/>
      <c r="AS28" s="857"/>
      <c r="AT28" s="857"/>
      <c r="AU28" s="857" t="s">
        <v>520</v>
      </c>
      <c r="AV28" s="857"/>
      <c r="AW28" s="857"/>
      <c r="AX28" s="857"/>
      <c r="AY28" s="857"/>
      <c r="AZ28" s="858" t="s">
        <v>520</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c r="A29" s="238">
        <v>2</v>
      </c>
      <c r="B29" s="809" t="s">
        <v>407</v>
      </c>
      <c r="C29" s="810"/>
      <c r="D29" s="810"/>
      <c r="E29" s="810"/>
      <c r="F29" s="810"/>
      <c r="G29" s="810"/>
      <c r="H29" s="810"/>
      <c r="I29" s="810"/>
      <c r="J29" s="810"/>
      <c r="K29" s="810"/>
      <c r="L29" s="810"/>
      <c r="M29" s="810"/>
      <c r="N29" s="810"/>
      <c r="O29" s="810"/>
      <c r="P29" s="811"/>
      <c r="Q29" s="812">
        <v>2161</v>
      </c>
      <c r="R29" s="813"/>
      <c r="S29" s="813"/>
      <c r="T29" s="813"/>
      <c r="U29" s="813"/>
      <c r="V29" s="813">
        <v>2148</v>
      </c>
      <c r="W29" s="813"/>
      <c r="X29" s="813"/>
      <c r="Y29" s="813"/>
      <c r="Z29" s="813"/>
      <c r="AA29" s="813">
        <v>12</v>
      </c>
      <c r="AB29" s="813"/>
      <c r="AC29" s="813"/>
      <c r="AD29" s="813"/>
      <c r="AE29" s="814"/>
      <c r="AF29" s="815">
        <v>12</v>
      </c>
      <c r="AG29" s="816"/>
      <c r="AH29" s="816"/>
      <c r="AI29" s="816"/>
      <c r="AJ29" s="817"/>
      <c r="AK29" s="863">
        <v>315</v>
      </c>
      <c r="AL29" s="859"/>
      <c r="AM29" s="859"/>
      <c r="AN29" s="859"/>
      <c r="AO29" s="859"/>
      <c r="AP29" s="859" t="s">
        <v>520</v>
      </c>
      <c r="AQ29" s="859"/>
      <c r="AR29" s="859"/>
      <c r="AS29" s="859"/>
      <c r="AT29" s="859"/>
      <c r="AU29" s="859" t="s">
        <v>520</v>
      </c>
      <c r="AV29" s="859"/>
      <c r="AW29" s="859"/>
      <c r="AX29" s="859"/>
      <c r="AY29" s="859"/>
      <c r="AZ29" s="860" t="s">
        <v>520</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c r="A30" s="238">
        <v>3</v>
      </c>
      <c r="B30" s="809" t="s">
        <v>408</v>
      </c>
      <c r="C30" s="810"/>
      <c r="D30" s="810"/>
      <c r="E30" s="810"/>
      <c r="F30" s="810"/>
      <c r="G30" s="810"/>
      <c r="H30" s="810"/>
      <c r="I30" s="810"/>
      <c r="J30" s="810"/>
      <c r="K30" s="810"/>
      <c r="L30" s="810"/>
      <c r="M30" s="810"/>
      <c r="N30" s="810"/>
      <c r="O30" s="810"/>
      <c r="P30" s="811"/>
      <c r="Q30" s="812">
        <v>179</v>
      </c>
      <c r="R30" s="813"/>
      <c r="S30" s="813"/>
      <c r="T30" s="813"/>
      <c r="U30" s="813"/>
      <c r="V30" s="813">
        <v>179</v>
      </c>
      <c r="W30" s="813"/>
      <c r="X30" s="813"/>
      <c r="Y30" s="813"/>
      <c r="Z30" s="813"/>
      <c r="AA30" s="813">
        <v>0</v>
      </c>
      <c r="AB30" s="813"/>
      <c r="AC30" s="813"/>
      <c r="AD30" s="813"/>
      <c r="AE30" s="814"/>
      <c r="AF30" s="815">
        <v>0</v>
      </c>
      <c r="AG30" s="816"/>
      <c r="AH30" s="816"/>
      <c r="AI30" s="816"/>
      <c r="AJ30" s="817"/>
      <c r="AK30" s="863">
        <v>52</v>
      </c>
      <c r="AL30" s="859"/>
      <c r="AM30" s="859"/>
      <c r="AN30" s="859"/>
      <c r="AO30" s="859"/>
      <c r="AP30" s="859" t="s">
        <v>520</v>
      </c>
      <c r="AQ30" s="859"/>
      <c r="AR30" s="859"/>
      <c r="AS30" s="859"/>
      <c r="AT30" s="859"/>
      <c r="AU30" s="859" t="s">
        <v>520</v>
      </c>
      <c r="AV30" s="859"/>
      <c r="AW30" s="859"/>
      <c r="AX30" s="859"/>
      <c r="AY30" s="859"/>
      <c r="AZ30" s="860" t="s">
        <v>520</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c r="A31" s="238">
        <v>4</v>
      </c>
      <c r="B31" s="809" t="s">
        <v>409</v>
      </c>
      <c r="C31" s="810"/>
      <c r="D31" s="810"/>
      <c r="E31" s="810"/>
      <c r="F31" s="810"/>
      <c r="G31" s="810"/>
      <c r="H31" s="810"/>
      <c r="I31" s="810"/>
      <c r="J31" s="810"/>
      <c r="K31" s="810"/>
      <c r="L31" s="810"/>
      <c r="M31" s="810"/>
      <c r="N31" s="810"/>
      <c r="O31" s="810"/>
      <c r="P31" s="811"/>
      <c r="Q31" s="812">
        <v>10</v>
      </c>
      <c r="R31" s="813"/>
      <c r="S31" s="813"/>
      <c r="T31" s="813"/>
      <c r="U31" s="813"/>
      <c r="V31" s="813">
        <v>8</v>
      </c>
      <c r="W31" s="813"/>
      <c r="X31" s="813"/>
      <c r="Y31" s="813"/>
      <c r="Z31" s="813"/>
      <c r="AA31" s="813">
        <v>2</v>
      </c>
      <c r="AB31" s="813"/>
      <c r="AC31" s="813"/>
      <c r="AD31" s="813"/>
      <c r="AE31" s="814"/>
      <c r="AF31" s="815">
        <v>2</v>
      </c>
      <c r="AG31" s="816"/>
      <c r="AH31" s="816"/>
      <c r="AI31" s="816"/>
      <c r="AJ31" s="817"/>
      <c r="AK31" s="863" t="s">
        <v>520</v>
      </c>
      <c r="AL31" s="859"/>
      <c r="AM31" s="859"/>
      <c r="AN31" s="859"/>
      <c r="AO31" s="859"/>
      <c r="AP31" s="859" t="s">
        <v>520</v>
      </c>
      <c r="AQ31" s="859"/>
      <c r="AR31" s="859"/>
      <c r="AS31" s="859"/>
      <c r="AT31" s="859"/>
      <c r="AU31" s="859" t="s">
        <v>520</v>
      </c>
      <c r="AV31" s="859"/>
      <c r="AW31" s="859"/>
      <c r="AX31" s="859"/>
      <c r="AY31" s="859"/>
      <c r="AZ31" s="860" t="s">
        <v>520</v>
      </c>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c r="A32" s="238">
        <v>5</v>
      </c>
      <c r="B32" s="809" t="s">
        <v>410</v>
      </c>
      <c r="C32" s="810"/>
      <c r="D32" s="810"/>
      <c r="E32" s="810"/>
      <c r="F32" s="810"/>
      <c r="G32" s="810"/>
      <c r="H32" s="810"/>
      <c r="I32" s="810"/>
      <c r="J32" s="810"/>
      <c r="K32" s="810"/>
      <c r="L32" s="810"/>
      <c r="M32" s="810"/>
      <c r="N32" s="810"/>
      <c r="O32" s="810"/>
      <c r="P32" s="811"/>
      <c r="Q32" s="812">
        <v>351</v>
      </c>
      <c r="R32" s="813"/>
      <c r="S32" s="813"/>
      <c r="T32" s="813"/>
      <c r="U32" s="813"/>
      <c r="V32" s="813">
        <v>324</v>
      </c>
      <c r="W32" s="813"/>
      <c r="X32" s="813"/>
      <c r="Y32" s="813"/>
      <c r="Z32" s="813"/>
      <c r="AA32" s="813">
        <v>26</v>
      </c>
      <c r="AB32" s="813"/>
      <c r="AC32" s="813"/>
      <c r="AD32" s="813"/>
      <c r="AE32" s="814"/>
      <c r="AF32" s="815">
        <v>642</v>
      </c>
      <c r="AG32" s="816"/>
      <c r="AH32" s="816"/>
      <c r="AI32" s="816"/>
      <c r="AJ32" s="817"/>
      <c r="AK32" s="863">
        <v>20</v>
      </c>
      <c r="AL32" s="859"/>
      <c r="AM32" s="859"/>
      <c r="AN32" s="859"/>
      <c r="AO32" s="859"/>
      <c r="AP32" s="859">
        <v>476</v>
      </c>
      <c r="AQ32" s="859"/>
      <c r="AR32" s="859"/>
      <c r="AS32" s="859"/>
      <c r="AT32" s="859"/>
      <c r="AU32" s="859">
        <v>86</v>
      </c>
      <c r="AV32" s="859"/>
      <c r="AW32" s="859"/>
      <c r="AX32" s="859"/>
      <c r="AY32" s="859"/>
      <c r="AZ32" s="860" t="s">
        <v>520</v>
      </c>
      <c r="BA32" s="860"/>
      <c r="BB32" s="860"/>
      <c r="BC32" s="860"/>
      <c r="BD32" s="860"/>
      <c r="BE32" s="861" t="s">
        <v>411</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c r="A33" s="238">
        <v>6</v>
      </c>
      <c r="B33" s="809" t="s">
        <v>412</v>
      </c>
      <c r="C33" s="810"/>
      <c r="D33" s="810"/>
      <c r="E33" s="810"/>
      <c r="F33" s="810"/>
      <c r="G33" s="810"/>
      <c r="H33" s="810"/>
      <c r="I33" s="810"/>
      <c r="J33" s="810"/>
      <c r="K33" s="810"/>
      <c r="L33" s="810"/>
      <c r="M33" s="810"/>
      <c r="N33" s="810"/>
      <c r="O33" s="810"/>
      <c r="P33" s="811"/>
      <c r="Q33" s="812">
        <v>449</v>
      </c>
      <c r="R33" s="813"/>
      <c r="S33" s="813"/>
      <c r="T33" s="813"/>
      <c r="U33" s="813"/>
      <c r="V33" s="813">
        <v>444</v>
      </c>
      <c r="W33" s="813"/>
      <c r="X33" s="813"/>
      <c r="Y33" s="813"/>
      <c r="Z33" s="813"/>
      <c r="AA33" s="813">
        <v>5</v>
      </c>
      <c r="AB33" s="813"/>
      <c r="AC33" s="813"/>
      <c r="AD33" s="813"/>
      <c r="AE33" s="814"/>
      <c r="AF33" s="815">
        <v>119</v>
      </c>
      <c r="AG33" s="816"/>
      <c r="AH33" s="816"/>
      <c r="AI33" s="816"/>
      <c r="AJ33" s="817"/>
      <c r="AK33" s="863">
        <v>288</v>
      </c>
      <c r="AL33" s="859"/>
      <c r="AM33" s="859"/>
      <c r="AN33" s="859"/>
      <c r="AO33" s="859"/>
      <c r="AP33" s="859">
        <v>4408</v>
      </c>
      <c r="AQ33" s="859"/>
      <c r="AR33" s="859"/>
      <c r="AS33" s="859"/>
      <c r="AT33" s="859"/>
      <c r="AU33" s="859">
        <v>1836</v>
      </c>
      <c r="AV33" s="859"/>
      <c r="AW33" s="859"/>
      <c r="AX33" s="859"/>
      <c r="AY33" s="859"/>
      <c r="AZ33" s="860" t="s">
        <v>520</v>
      </c>
      <c r="BA33" s="860"/>
      <c r="BB33" s="860"/>
      <c r="BC33" s="860"/>
      <c r="BD33" s="860"/>
      <c r="BE33" s="861" t="s">
        <v>411</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c r="A34" s="238">
        <v>7</v>
      </c>
      <c r="B34" s="809" t="s">
        <v>413</v>
      </c>
      <c r="C34" s="810"/>
      <c r="D34" s="810"/>
      <c r="E34" s="810"/>
      <c r="F34" s="810"/>
      <c r="G34" s="810"/>
      <c r="H34" s="810"/>
      <c r="I34" s="810"/>
      <c r="J34" s="810"/>
      <c r="K34" s="810"/>
      <c r="L34" s="810"/>
      <c r="M34" s="810"/>
      <c r="N34" s="810"/>
      <c r="O34" s="810"/>
      <c r="P34" s="811"/>
      <c r="Q34" s="812">
        <v>127</v>
      </c>
      <c r="R34" s="813"/>
      <c r="S34" s="813"/>
      <c r="T34" s="813"/>
      <c r="U34" s="813"/>
      <c r="V34" s="813">
        <v>125</v>
      </c>
      <c r="W34" s="813"/>
      <c r="X34" s="813"/>
      <c r="Y34" s="813"/>
      <c r="Z34" s="813"/>
      <c r="AA34" s="813">
        <v>2</v>
      </c>
      <c r="AB34" s="813"/>
      <c r="AC34" s="813"/>
      <c r="AD34" s="813"/>
      <c r="AE34" s="814"/>
      <c r="AF34" s="815">
        <v>10</v>
      </c>
      <c r="AG34" s="816"/>
      <c r="AH34" s="816"/>
      <c r="AI34" s="816"/>
      <c r="AJ34" s="817"/>
      <c r="AK34" s="863">
        <v>125</v>
      </c>
      <c r="AL34" s="859"/>
      <c r="AM34" s="859"/>
      <c r="AN34" s="859"/>
      <c r="AO34" s="859"/>
      <c r="AP34" s="859">
        <v>942</v>
      </c>
      <c r="AQ34" s="859"/>
      <c r="AR34" s="859"/>
      <c r="AS34" s="859"/>
      <c r="AT34" s="859"/>
      <c r="AU34" s="859">
        <v>624</v>
      </c>
      <c r="AV34" s="859"/>
      <c r="AW34" s="859"/>
      <c r="AX34" s="859"/>
      <c r="AY34" s="859"/>
      <c r="AZ34" s="860" t="s">
        <v>520</v>
      </c>
      <c r="BA34" s="860"/>
      <c r="BB34" s="860"/>
      <c r="BC34" s="860"/>
      <c r="BD34" s="860"/>
      <c r="BE34" s="861" t="s">
        <v>411</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c r="A35" s="238">
        <v>8</v>
      </c>
      <c r="B35" s="809" t="s">
        <v>414</v>
      </c>
      <c r="C35" s="810"/>
      <c r="D35" s="810"/>
      <c r="E35" s="810"/>
      <c r="F35" s="810"/>
      <c r="G35" s="810"/>
      <c r="H35" s="810"/>
      <c r="I35" s="810"/>
      <c r="J35" s="810"/>
      <c r="K35" s="810"/>
      <c r="L35" s="810"/>
      <c r="M35" s="810"/>
      <c r="N35" s="810"/>
      <c r="O35" s="810"/>
      <c r="P35" s="811"/>
      <c r="Q35" s="812">
        <v>15</v>
      </c>
      <c r="R35" s="813"/>
      <c r="S35" s="813"/>
      <c r="T35" s="813"/>
      <c r="U35" s="813"/>
      <c r="V35" s="813">
        <v>13</v>
      </c>
      <c r="W35" s="813"/>
      <c r="X35" s="813"/>
      <c r="Y35" s="813"/>
      <c r="Z35" s="813"/>
      <c r="AA35" s="813">
        <v>1</v>
      </c>
      <c r="AB35" s="813"/>
      <c r="AC35" s="813"/>
      <c r="AD35" s="813"/>
      <c r="AE35" s="814"/>
      <c r="AF35" s="815">
        <v>1</v>
      </c>
      <c r="AG35" s="816"/>
      <c r="AH35" s="816"/>
      <c r="AI35" s="816"/>
      <c r="AJ35" s="817"/>
      <c r="AK35" s="863">
        <v>12</v>
      </c>
      <c r="AL35" s="859"/>
      <c r="AM35" s="859"/>
      <c r="AN35" s="859"/>
      <c r="AO35" s="859"/>
      <c r="AP35" s="859" t="s">
        <v>520</v>
      </c>
      <c r="AQ35" s="859"/>
      <c r="AR35" s="859"/>
      <c r="AS35" s="859"/>
      <c r="AT35" s="859"/>
      <c r="AU35" s="859" t="s">
        <v>520</v>
      </c>
      <c r="AV35" s="859"/>
      <c r="AW35" s="859"/>
      <c r="AX35" s="859"/>
      <c r="AY35" s="859"/>
      <c r="AZ35" s="860" t="s">
        <v>520</v>
      </c>
      <c r="BA35" s="860"/>
      <c r="BB35" s="860"/>
      <c r="BC35" s="860"/>
      <c r="BD35" s="860"/>
      <c r="BE35" s="861" t="s">
        <v>415</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416</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c r="A63" s="236" t="s">
        <v>393</v>
      </c>
      <c r="B63" s="818" t="s">
        <v>417</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809</v>
      </c>
      <c r="AG63" s="873"/>
      <c r="AH63" s="873"/>
      <c r="AI63" s="873"/>
      <c r="AJ63" s="874"/>
      <c r="AK63" s="875"/>
      <c r="AL63" s="870"/>
      <c r="AM63" s="870"/>
      <c r="AN63" s="870"/>
      <c r="AO63" s="870"/>
      <c r="AP63" s="873">
        <v>5916</v>
      </c>
      <c r="AQ63" s="873"/>
      <c r="AR63" s="873"/>
      <c r="AS63" s="873"/>
      <c r="AT63" s="873"/>
      <c r="AU63" s="873">
        <v>2546</v>
      </c>
      <c r="AV63" s="873"/>
      <c r="AW63" s="873"/>
      <c r="AX63" s="873"/>
      <c r="AY63" s="873"/>
      <c r="AZ63" s="877"/>
      <c r="BA63" s="877"/>
      <c r="BB63" s="877"/>
      <c r="BC63" s="877"/>
      <c r="BD63" s="877"/>
      <c r="BE63" s="878"/>
      <c r="BF63" s="878"/>
      <c r="BG63" s="878"/>
      <c r="BH63" s="878"/>
      <c r="BI63" s="879"/>
      <c r="BJ63" s="880" t="s">
        <v>418</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c r="A66" s="756" t="s">
        <v>420</v>
      </c>
      <c r="B66" s="757"/>
      <c r="C66" s="757"/>
      <c r="D66" s="757"/>
      <c r="E66" s="757"/>
      <c r="F66" s="757"/>
      <c r="G66" s="757"/>
      <c r="H66" s="757"/>
      <c r="I66" s="757"/>
      <c r="J66" s="757"/>
      <c r="K66" s="757"/>
      <c r="L66" s="757"/>
      <c r="M66" s="757"/>
      <c r="N66" s="757"/>
      <c r="O66" s="757"/>
      <c r="P66" s="758"/>
      <c r="Q66" s="762" t="s">
        <v>421</v>
      </c>
      <c r="R66" s="763"/>
      <c r="S66" s="763"/>
      <c r="T66" s="763"/>
      <c r="U66" s="764"/>
      <c r="V66" s="762" t="s">
        <v>422</v>
      </c>
      <c r="W66" s="763"/>
      <c r="X66" s="763"/>
      <c r="Y66" s="763"/>
      <c r="Z66" s="764"/>
      <c r="AA66" s="762" t="s">
        <v>423</v>
      </c>
      <c r="AB66" s="763"/>
      <c r="AC66" s="763"/>
      <c r="AD66" s="763"/>
      <c r="AE66" s="764"/>
      <c r="AF66" s="883" t="s">
        <v>424</v>
      </c>
      <c r="AG66" s="844"/>
      <c r="AH66" s="844"/>
      <c r="AI66" s="844"/>
      <c r="AJ66" s="884"/>
      <c r="AK66" s="762" t="s">
        <v>402</v>
      </c>
      <c r="AL66" s="757"/>
      <c r="AM66" s="757"/>
      <c r="AN66" s="757"/>
      <c r="AO66" s="758"/>
      <c r="AP66" s="762" t="s">
        <v>425</v>
      </c>
      <c r="AQ66" s="763"/>
      <c r="AR66" s="763"/>
      <c r="AS66" s="763"/>
      <c r="AT66" s="764"/>
      <c r="AU66" s="762" t="s">
        <v>426</v>
      </c>
      <c r="AV66" s="763"/>
      <c r="AW66" s="763"/>
      <c r="AX66" s="763"/>
      <c r="AY66" s="764"/>
      <c r="AZ66" s="762" t="s">
        <v>380</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c r="A68" s="232">
        <v>1</v>
      </c>
      <c r="B68" s="898" t="s">
        <v>585</v>
      </c>
      <c r="C68" s="899"/>
      <c r="D68" s="899"/>
      <c r="E68" s="899"/>
      <c r="F68" s="899"/>
      <c r="G68" s="899"/>
      <c r="H68" s="899"/>
      <c r="I68" s="899"/>
      <c r="J68" s="899"/>
      <c r="K68" s="899"/>
      <c r="L68" s="899"/>
      <c r="M68" s="899"/>
      <c r="N68" s="899"/>
      <c r="O68" s="899"/>
      <c r="P68" s="900"/>
      <c r="Q68" s="901">
        <v>1327</v>
      </c>
      <c r="R68" s="895"/>
      <c r="S68" s="895"/>
      <c r="T68" s="895"/>
      <c r="U68" s="895"/>
      <c r="V68" s="895">
        <v>1282</v>
      </c>
      <c r="W68" s="895"/>
      <c r="X68" s="895"/>
      <c r="Y68" s="895"/>
      <c r="Z68" s="895"/>
      <c r="AA68" s="895">
        <v>45</v>
      </c>
      <c r="AB68" s="895"/>
      <c r="AC68" s="895"/>
      <c r="AD68" s="895"/>
      <c r="AE68" s="895"/>
      <c r="AF68" s="895">
        <v>45</v>
      </c>
      <c r="AG68" s="895"/>
      <c r="AH68" s="895"/>
      <c r="AI68" s="895"/>
      <c r="AJ68" s="895"/>
      <c r="AK68" s="895" t="s">
        <v>586</v>
      </c>
      <c r="AL68" s="895"/>
      <c r="AM68" s="895"/>
      <c r="AN68" s="895"/>
      <c r="AO68" s="895"/>
      <c r="AP68" s="895">
        <v>31</v>
      </c>
      <c r="AQ68" s="895"/>
      <c r="AR68" s="895"/>
      <c r="AS68" s="895"/>
      <c r="AT68" s="895"/>
      <c r="AU68" s="895">
        <v>8</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c r="A69" s="234">
        <v>2</v>
      </c>
      <c r="B69" s="902" t="s">
        <v>587</v>
      </c>
      <c r="C69" s="903"/>
      <c r="D69" s="903"/>
      <c r="E69" s="903"/>
      <c r="F69" s="903"/>
      <c r="G69" s="903"/>
      <c r="H69" s="903"/>
      <c r="I69" s="903"/>
      <c r="J69" s="903"/>
      <c r="K69" s="903"/>
      <c r="L69" s="903"/>
      <c r="M69" s="903"/>
      <c r="N69" s="903"/>
      <c r="O69" s="903"/>
      <c r="P69" s="904"/>
      <c r="Q69" s="905">
        <v>525</v>
      </c>
      <c r="R69" s="859"/>
      <c r="S69" s="859"/>
      <c r="T69" s="859"/>
      <c r="U69" s="859"/>
      <c r="V69" s="859">
        <v>524</v>
      </c>
      <c r="W69" s="859"/>
      <c r="X69" s="859"/>
      <c r="Y69" s="859"/>
      <c r="Z69" s="859"/>
      <c r="AA69" s="859">
        <v>1</v>
      </c>
      <c r="AB69" s="859"/>
      <c r="AC69" s="859"/>
      <c r="AD69" s="859"/>
      <c r="AE69" s="859"/>
      <c r="AF69" s="859">
        <v>1</v>
      </c>
      <c r="AG69" s="859"/>
      <c r="AH69" s="859"/>
      <c r="AI69" s="859"/>
      <c r="AJ69" s="859"/>
      <c r="AK69" s="859" t="s">
        <v>586</v>
      </c>
      <c r="AL69" s="859"/>
      <c r="AM69" s="859"/>
      <c r="AN69" s="859"/>
      <c r="AO69" s="859"/>
      <c r="AP69" s="859" t="s">
        <v>586</v>
      </c>
      <c r="AQ69" s="859"/>
      <c r="AR69" s="859"/>
      <c r="AS69" s="859"/>
      <c r="AT69" s="859"/>
      <c r="AU69" s="859" t="s">
        <v>586</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c r="A70" s="234">
        <v>3</v>
      </c>
      <c r="B70" s="902" t="s">
        <v>588</v>
      </c>
      <c r="C70" s="903"/>
      <c r="D70" s="903"/>
      <c r="E70" s="903"/>
      <c r="F70" s="903"/>
      <c r="G70" s="903"/>
      <c r="H70" s="903"/>
      <c r="I70" s="903"/>
      <c r="J70" s="903"/>
      <c r="K70" s="903"/>
      <c r="L70" s="903"/>
      <c r="M70" s="903"/>
      <c r="N70" s="903"/>
      <c r="O70" s="903"/>
      <c r="P70" s="904"/>
      <c r="Q70" s="905">
        <v>6835</v>
      </c>
      <c r="R70" s="859"/>
      <c r="S70" s="859"/>
      <c r="T70" s="859"/>
      <c r="U70" s="859"/>
      <c r="V70" s="859">
        <v>6776</v>
      </c>
      <c r="W70" s="859"/>
      <c r="X70" s="859"/>
      <c r="Y70" s="859"/>
      <c r="Z70" s="859"/>
      <c r="AA70" s="859">
        <v>59</v>
      </c>
      <c r="AB70" s="859"/>
      <c r="AC70" s="859"/>
      <c r="AD70" s="859"/>
      <c r="AE70" s="859"/>
      <c r="AF70" s="859">
        <v>59</v>
      </c>
      <c r="AG70" s="859"/>
      <c r="AH70" s="859"/>
      <c r="AI70" s="859"/>
      <c r="AJ70" s="859"/>
      <c r="AK70" s="859" t="s">
        <v>586</v>
      </c>
      <c r="AL70" s="859"/>
      <c r="AM70" s="859"/>
      <c r="AN70" s="859"/>
      <c r="AO70" s="859"/>
      <c r="AP70" s="859">
        <v>3108</v>
      </c>
      <c r="AQ70" s="859"/>
      <c r="AR70" s="859"/>
      <c r="AS70" s="859"/>
      <c r="AT70" s="859"/>
      <c r="AU70" s="859">
        <v>171</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c r="A71" s="234">
        <v>4</v>
      </c>
      <c r="B71" s="902" t="s">
        <v>589</v>
      </c>
      <c r="C71" s="903"/>
      <c r="D71" s="903"/>
      <c r="E71" s="903"/>
      <c r="F71" s="903"/>
      <c r="G71" s="903"/>
      <c r="H71" s="903"/>
      <c r="I71" s="903"/>
      <c r="J71" s="903"/>
      <c r="K71" s="903"/>
      <c r="L71" s="903"/>
      <c r="M71" s="903"/>
      <c r="N71" s="903"/>
      <c r="O71" s="903"/>
      <c r="P71" s="904"/>
      <c r="Q71" s="905">
        <v>10965</v>
      </c>
      <c r="R71" s="859"/>
      <c r="S71" s="859"/>
      <c r="T71" s="859"/>
      <c r="U71" s="859"/>
      <c r="V71" s="859">
        <v>10735</v>
      </c>
      <c r="W71" s="859"/>
      <c r="X71" s="859"/>
      <c r="Y71" s="859"/>
      <c r="Z71" s="859"/>
      <c r="AA71" s="859">
        <v>230</v>
      </c>
      <c r="AB71" s="859"/>
      <c r="AC71" s="859"/>
      <c r="AD71" s="859"/>
      <c r="AE71" s="859"/>
      <c r="AF71" s="859">
        <v>230</v>
      </c>
      <c r="AG71" s="859"/>
      <c r="AH71" s="859"/>
      <c r="AI71" s="859"/>
      <c r="AJ71" s="859"/>
      <c r="AK71" s="859">
        <v>84</v>
      </c>
      <c r="AL71" s="859"/>
      <c r="AM71" s="859"/>
      <c r="AN71" s="859"/>
      <c r="AO71" s="859"/>
      <c r="AP71" s="859" t="s">
        <v>586</v>
      </c>
      <c r="AQ71" s="859"/>
      <c r="AR71" s="859"/>
      <c r="AS71" s="859"/>
      <c r="AT71" s="859"/>
      <c r="AU71" s="859" t="s">
        <v>586</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c r="A72" s="234">
        <v>5</v>
      </c>
      <c r="B72" s="902" t="s">
        <v>590</v>
      </c>
      <c r="C72" s="903"/>
      <c r="D72" s="903"/>
      <c r="E72" s="903"/>
      <c r="F72" s="903"/>
      <c r="G72" s="903"/>
      <c r="H72" s="903"/>
      <c r="I72" s="903"/>
      <c r="J72" s="903"/>
      <c r="K72" s="903"/>
      <c r="L72" s="903"/>
      <c r="M72" s="903"/>
      <c r="N72" s="903"/>
      <c r="O72" s="903"/>
      <c r="P72" s="904"/>
      <c r="Q72" s="905">
        <v>97</v>
      </c>
      <c r="R72" s="859"/>
      <c r="S72" s="859"/>
      <c r="T72" s="859"/>
      <c r="U72" s="859"/>
      <c r="V72" s="859">
        <v>92</v>
      </c>
      <c r="W72" s="859"/>
      <c r="X72" s="859"/>
      <c r="Y72" s="859"/>
      <c r="Z72" s="859"/>
      <c r="AA72" s="859">
        <v>5</v>
      </c>
      <c r="AB72" s="859"/>
      <c r="AC72" s="859"/>
      <c r="AD72" s="859"/>
      <c r="AE72" s="859"/>
      <c r="AF72" s="859">
        <v>5</v>
      </c>
      <c r="AG72" s="859"/>
      <c r="AH72" s="859"/>
      <c r="AI72" s="859"/>
      <c r="AJ72" s="859"/>
      <c r="AK72" s="859">
        <v>21</v>
      </c>
      <c r="AL72" s="859"/>
      <c r="AM72" s="859"/>
      <c r="AN72" s="859"/>
      <c r="AO72" s="859"/>
      <c r="AP72" s="859" t="s">
        <v>586</v>
      </c>
      <c r="AQ72" s="859"/>
      <c r="AR72" s="859"/>
      <c r="AS72" s="859"/>
      <c r="AT72" s="859"/>
      <c r="AU72" s="859" t="s">
        <v>586</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c r="A73" s="234">
        <v>6</v>
      </c>
      <c r="B73" s="902" t="s">
        <v>591</v>
      </c>
      <c r="C73" s="903"/>
      <c r="D73" s="903"/>
      <c r="E73" s="903"/>
      <c r="F73" s="903"/>
      <c r="G73" s="903"/>
      <c r="H73" s="903"/>
      <c r="I73" s="903"/>
      <c r="J73" s="903"/>
      <c r="K73" s="903"/>
      <c r="L73" s="903"/>
      <c r="M73" s="903"/>
      <c r="N73" s="903"/>
      <c r="O73" s="903"/>
      <c r="P73" s="904"/>
      <c r="Q73" s="905">
        <v>194</v>
      </c>
      <c r="R73" s="859"/>
      <c r="S73" s="859"/>
      <c r="T73" s="859"/>
      <c r="U73" s="859"/>
      <c r="V73" s="859">
        <v>189</v>
      </c>
      <c r="W73" s="859"/>
      <c r="X73" s="859"/>
      <c r="Y73" s="859"/>
      <c r="Z73" s="859"/>
      <c r="AA73" s="859">
        <v>6</v>
      </c>
      <c r="AB73" s="859"/>
      <c r="AC73" s="859"/>
      <c r="AD73" s="859"/>
      <c r="AE73" s="859"/>
      <c r="AF73" s="859">
        <v>6</v>
      </c>
      <c r="AG73" s="859"/>
      <c r="AH73" s="859"/>
      <c r="AI73" s="859"/>
      <c r="AJ73" s="859"/>
      <c r="AK73" s="859" t="s">
        <v>586</v>
      </c>
      <c r="AL73" s="859"/>
      <c r="AM73" s="859"/>
      <c r="AN73" s="859"/>
      <c r="AO73" s="859"/>
      <c r="AP73" s="859" t="s">
        <v>586</v>
      </c>
      <c r="AQ73" s="859"/>
      <c r="AR73" s="859"/>
      <c r="AS73" s="859"/>
      <c r="AT73" s="859"/>
      <c r="AU73" s="859" t="s">
        <v>586</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c r="A74" s="234">
        <v>7</v>
      </c>
      <c r="B74" s="902" t="s">
        <v>592</v>
      </c>
      <c r="C74" s="903"/>
      <c r="D74" s="903"/>
      <c r="E74" s="903"/>
      <c r="F74" s="903"/>
      <c r="G74" s="903"/>
      <c r="H74" s="903"/>
      <c r="I74" s="903"/>
      <c r="J74" s="903"/>
      <c r="K74" s="903"/>
      <c r="L74" s="903"/>
      <c r="M74" s="903"/>
      <c r="N74" s="903"/>
      <c r="O74" s="903"/>
      <c r="P74" s="904"/>
      <c r="Q74" s="905">
        <v>161625</v>
      </c>
      <c r="R74" s="859"/>
      <c r="S74" s="859"/>
      <c r="T74" s="859"/>
      <c r="U74" s="859"/>
      <c r="V74" s="859">
        <v>158326</v>
      </c>
      <c r="W74" s="859"/>
      <c r="X74" s="859"/>
      <c r="Y74" s="859"/>
      <c r="Z74" s="859"/>
      <c r="AA74" s="859">
        <v>3299</v>
      </c>
      <c r="AB74" s="859"/>
      <c r="AC74" s="859"/>
      <c r="AD74" s="859"/>
      <c r="AE74" s="859"/>
      <c r="AF74" s="859">
        <v>3299</v>
      </c>
      <c r="AG74" s="859"/>
      <c r="AH74" s="859"/>
      <c r="AI74" s="859"/>
      <c r="AJ74" s="859"/>
      <c r="AK74" s="859" t="s">
        <v>586</v>
      </c>
      <c r="AL74" s="859"/>
      <c r="AM74" s="859"/>
      <c r="AN74" s="859"/>
      <c r="AO74" s="859"/>
      <c r="AP74" s="859" t="s">
        <v>586</v>
      </c>
      <c r="AQ74" s="859"/>
      <c r="AR74" s="859"/>
      <c r="AS74" s="859"/>
      <c r="AT74" s="859"/>
      <c r="AU74" s="859" t="s">
        <v>586</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c r="A75" s="234">
        <v>8</v>
      </c>
      <c r="B75" s="902" t="s">
        <v>593</v>
      </c>
      <c r="C75" s="903"/>
      <c r="D75" s="903"/>
      <c r="E75" s="903"/>
      <c r="F75" s="903"/>
      <c r="G75" s="903"/>
      <c r="H75" s="903"/>
      <c r="I75" s="903"/>
      <c r="J75" s="903"/>
      <c r="K75" s="903"/>
      <c r="L75" s="903"/>
      <c r="M75" s="903"/>
      <c r="N75" s="903"/>
      <c r="O75" s="903"/>
      <c r="P75" s="904"/>
      <c r="Q75" s="906">
        <v>3</v>
      </c>
      <c r="R75" s="907"/>
      <c r="S75" s="907"/>
      <c r="T75" s="907"/>
      <c r="U75" s="863"/>
      <c r="V75" s="908">
        <v>1</v>
      </c>
      <c r="W75" s="907"/>
      <c r="X75" s="907"/>
      <c r="Y75" s="907"/>
      <c r="Z75" s="863"/>
      <c r="AA75" s="908">
        <v>2</v>
      </c>
      <c r="AB75" s="907"/>
      <c r="AC75" s="907"/>
      <c r="AD75" s="907"/>
      <c r="AE75" s="863"/>
      <c r="AF75" s="908">
        <v>2</v>
      </c>
      <c r="AG75" s="907"/>
      <c r="AH75" s="907"/>
      <c r="AI75" s="907"/>
      <c r="AJ75" s="863"/>
      <c r="AK75" s="908" t="s">
        <v>586</v>
      </c>
      <c r="AL75" s="907"/>
      <c r="AM75" s="907"/>
      <c r="AN75" s="907"/>
      <c r="AO75" s="863"/>
      <c r="AP75" s="908" t="s">
        <v>586</v>
      </c>
      <c r="AQ75" s="907"/>
      <c r="AR75" s="907"/>
      <c r="AS75" s="907"/>
      <c r="AT75" s="863"/>
      <c r="AU75" s="908" t="s">
        <v>586</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c r="A88" s="236" t="s">
        <v>393</v>
      </c>
      <c r="B88" s="818" t="s">
        <v>427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3647</v>
      </c>
      <c r="AG88" s="873"/>
      <c r="AH88" s="873"/>
      <c r="AI88" s="873"/>
      <c r="AJ88" s="873"/>
      <c r="AK88" s="870"/>
      <c r="AL88" s="870"/>
      <c r="AM88" s="870"/>
      <c r="AN88" s="870"/>
      <c r="AO88" s="870"/>
      <c r="AP88" s="873">
        <v>3139</v>
      </c>
      <c r="AQ88" s="873"/>
      <c r="AR88" s="873"/>
      <c r="AS88" s="873"/>
      <c r="AT88" s="873"/>
      <c r="AU88" s="873">
        <v>179</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18" t="s">
        <v>428</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90</v>
      </c>
      <c r="CS102" s="881"/>
      <c r="CT102" s="881"/>
      <c r="CU102" s="881"/>
      <c r="CV102" s="920"/>
      <c r="CW102" s="919">
        <v>6</v>
      </c>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430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6" t="s">
        <v>433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c r="A109" s="941" t="s">
        <v>435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436</v>
      </c>
      <c r="AB109" s="922"/>
      <c r="AC109" s="922"/>
      <c r="AD109" s="922"/>
      <c r="AE109" s="923"/>
      <c r="AF109" s="921" t="s">
        <v>437</v>
      </c>
      <c r="AG109" s="922"/>
      <c r="AH109" s="922"/>
      <c r="AI109" s="922"/>
      <c r="AJ109" s="923"/>
      <c r="AK109" s="921" t="s">
        <v>307</v>
      </c>
      <c r="AL109" s="922"/>
      <c r="AM109" s="922"/>
      <c r="AN109" s="922"/>
      <c r="AO109" s="923"/>
      <c r="AP109" s="921" t="s">
        <v>438</v>
      </c>
      <c r="AQ109" s="922"/>
      <c r="AR109" s="922"/>
      <c r="AS109" s="922"/>
      <c r="AT109" s="924"/>
      <c r="AU109" s="941" t="s">
        <v>435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436</v>
      </c>
      <c r="BR109" s="922"/>
      <c r="BS109" s="922"/>
      <c r="BT109" s="922"/>
      <c r="BU109" s="923"/>
      <c r="BV109" s="921" t="s">
        <v>437</v>
      </c>
      <c r="BW109" s="922"/>
      <c r="BX109" s="922"/>
      <c r="BY109" s="922"/>
      <c r="BZ109" s="923"/>
      <c r="CA109" s="921" t="s">
        <v>307</v>
      </c>
      <c r="CB109" s="922"/>
      <c r="CC109" s="922"/>
      <c r="CD109" s="922"/>
      <c r="CE109" s="923"/>
      <c r="CF109" s="942" t="s">
        <v>438</v>
      </c>
      <c r="CG109" s="942"/>
      <c r="CH109" s="942"/>
      <c r="CI109" s="942"/>
      <c r="CJ109" s="942"/>
      <c r="CK109" s="921" t="s">
        <v>439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436</v>
      </c>
      <c r="DH109" s="922"/>
      <c r="DI109" s="922"/>
      <c r="DJ109" s="922"/>
      <c r="DK109" s="923"/>
      <c r="DL109" s="921" t="s">
        <v>437</v>
      </c>
      <c r="DM109" s="922"/>
      <c r="DN109" s="922"/>
      <c r="DO109" s="922"/>
      <c r="DP109" s="923"/>
      <c r="DQ109" s="921" t="s">
        <v>307</v>
      </c>
      <c r="DR109" s="922"/>
      <c r="DS109" s="922"/>
      <c r="DT109" s="922"/>
      <c r="DU109" s="923"/>
      <c r="DV109" s="921" t="s">
        <v>438</v>
      </c>
      <c r="DW109" s="922"/>
      <c r="DX109" s="922"/>
      <c r="DY109" s="922"/>
      <c r="DZ109" s="924"/>
    </row>
    <row r="110" spans="1:131" s="226" customFormat="1" ht="26.25" customHeight="1">
      <c r="A110" s="925" t="s">
        <v>440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853419</v>
      </c>
      <c r="AB110" s="929"/>
      <c r="AC110" s="929"/>
      <c r="AD110" s="929"/>
      <c r="AE110" s="930"/>
      <c r="AF110" s="931">
        <v>887807</v>
      </c>
      <c r="AG110" s="929"/>
      <c r="AH110" s="929"/>
      <c r="AI110" s="929"/>
      <c r="AJ110" s="930"/>
      <c r="AK110" s="931">
        <v>941873</v>
      </c>
      <c r="AL110" s="929"/>
      <c r="AM110" s="929"/>
      <c r="AN110" s="929"/>
      <c r="AO110" s="930"/>
      <c r="AP110" s="932">
        <v>16.3</v>
      </c>
      <c r="AQ110" s="933"/>
      <c r="AR110" s="933"/>
      <c r="AS110" s="933"/>
      <c r="AT110" s="934"/>
      <c r="AU110" s="935" t="s">
        <v>75</v>
      </c>
      <c r="AV110" s="936"/>
      <c r="AW110" s="936"/>
      <c r="AX110" s="936"/>
      <c r="AY110" s="936"/>
      <c r="AZ110" s="958" t="s">
        <v>441</v>
      </c>
      <c r="BA110" s="926"/>
      <c r="BB110" s="926"/>
      <c r="BC110" s="926"/>
      <c r="BD110" s="926"/>
      <c r="BE110" s="926"/>
      <c r="BF110" s="926"/>
      <c r="BG110" s="926"/>
      <c r="BH110" s="926"/>
      <c r="BI110" s="926"/>
      <c r="BJ110" s="926"/>
      <c r="BK110" s="926"/>
      <c r="BL110" s="926"/>
      <c r="BM110" s="926"/>
      <c r="BN110" s="926"/>
      <c r="BO110" s="926"/>
      <c r="BP110" s="927"/>
      <c r="BQ110" s="959">
        <v>9336753</v>
      </c>
      <c r="BR110" s="960"/>
      <c r="BS110" s="960"/>
      <c r="BT110" s="960"/>
      <c r="BU110" s="960"/>
      <c r="BV110" s="960">
        <v>9336477</v>
      </c>
      <c r="BW110" s="960"/>
      <c r="BX110" s="960"/>
      <c r="BY110" s="960"/>
      <c r="BZ110" s="960"/>
      <c r="CA110" s="960">
        <v>9172450</v>
      </c>
      <c r="CB110" s="960"/>
      <c r="CC110" s="960"/>
      <c r="CD110" s="960"/>
      <c r="CE110" s="960"/>
      <c r="CF110" s="973">
        <v>159.1</v>
      </c>
      <c r="CG110" s="974"/>
      <c r="CH110" s="974"/>
      <c r="CI110" s="974"/>
      <c r="CJ110" s="974"/>
      <c r="CK110" s="975" t="s">
        <v>442</v>
      </c>
      <c r="CL110" s="976"/>
      <c r="CM110" s="958" t="s">
        <v>443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444</v>
      </c>
      <c r="DH110" s="960"/>
      <c r="DI110" s="960"/>
      <c r="DJ110" s="960"/>
      <c r="DK110" s="960"/>
      <c r="DL110" s="960" t="s">
        <v>395</v>
      </c>
      <c r="DM110" s="960"/>
      <c r="DN110" s="960"/>
      <c r="DO110" s="960"/>
      <c r="DP110" s="960"/>
      <c r="DQ110" s="960" t="s">
        <v>444</v>
      </c>
      <c r="DR110" s="960"/>
      <c r="DS110" s="960"/>
      <c r="DT110" s="960"/>
      <c r="DU110" s="960"/>
      <c r="DV110" s="961" t="s">
        <v>445</v>
      </c>
      <c r="DW110" s="961"/>
      <c r="DX110" s="961"/>
      <c r="DY110" s="961"/>
      <c r="DZ110" s="962"/>
    </row>
    <row r="111" spans="1:131" s="226" customFormat="1" ht="26.25" customHeight="1">
      <c r="A111" s="963" t="s">
        <v>446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395</v>
      </c>
      <c r="AB111" s="967"/>
      <c r="AC111" s="967"/>
      <c r="AD111" s="967"/>
      <c r="AE111" s="968"/>
      <c r="AF111" s="969" t="s">
        <v>444</v>
      </c>
      <c r="AG111" s="967"/>
      <c r="AH111" s="967"/>
      <c r="AI111" s="967"/>
      <c r="AJ111" s="968"/>
      <c r="AK111" s="969" t="s">
        <v>418</v>
      </c>
      <c r="AL111" s="967"/>
      <c r="AM111" s="967"/>
      <c r="AN111" s="967"/>
      <c r="AO111" s="968"/>
      <c r="AP111" s="970" t="s">
        <v>444</v>
      </c>
      <c r="AQ111" s="971"/>
      <c r="AR111" s="971"/>
      <c r="AS111" s="971"/>
      <c r="AT111" s="972"/>
      <c r="AU111" s="937"/>
      <c r="AV111" s="938"/>
      <c r="AW111" s="938"/>
      <c r="AX111" s="938"/>
      <c r="AY111" s="938"/>
      <c r="AZ111" s="951" t="s">
        <v>447</v>
      </c>
      <c r="BA111" s="952"/>
      <c r="BB111" s="952"/>
      <c r="BC111" s="952"/>
      <c r="BD111" s="952"/>
      <c r="BE111" s="952"/>
      <c r="BF111" s="952"/>
      <c r="BG111" s="952"/>
      <c r="BH111" s="952"/>
      <c r="BI111" s="952"/>
      <c r="BJ111" s="952"/>
      <c r="BK111" s="952"/>
      <c r="BL111" s="952"/>
      <c r="BM111" s="952"/>
      <c r="BN111" s="952"/>
      <c r="BO111" s="952"/>
      <c r="BP111" s="953"/>
      <c r="BQ111" s="954">
        <v>82558</v>
      </c>
      <c r="BR111" s="955"/>
      <c r="BS111" s="955"/>
      <c r="BT111" s="955"/>
      <c r="BU111" s="955"/>
      <c r="BV111" s="955">
        <v>67375</v>
      </c>
      <c r="BW111" s="955"/>
      <c r="BX111" s="955"/>
      <c r="BY111" s="955"/>
      <c r="BZ111" s="955"/>
      <c r="CA111" s="955">
        <v>63972</v>
      </c>
      <c r="CB111" s="955"/>
      <c r="CC111" s="955"/>
      <c r="CD111" s="955"/>
      <c r="CE111" s="955"/>
      <c r="CF111" s="949">
        <v>1.1000000000000001</v>
      </c>
      <c r="CG111" s="950"/>
      <c r="CH111" s="950"/>
      <c r="CI111" s="950"/>
      <c r="CJ111" s="950"/>
      <c r="CK111" s="977"/>
      <c r="CL111" s="978"/>
      <c r="CM111" s="951" t="s">
        <v>448</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395</v>
      </c>
      <c r="DH111" s="955"/>
      <c r="DI111" s="955"/>
      <c r="DJ111" s="955"/>
      <c r="DK111" s="955"/>
      <c r="DL111" s="955" t="s">
        <v>449</v>
      </c>
      <c r="DM111" s="955"/>
      <c r="DN111" s="955"/>
      <c r="DO111" s="955"/>
      <c r="DP111" s="955"/>
      <c r="DQ111" s="955" t="s">
        <v>418</v>
      </c>
      <c r="DR111" s="955"/>
      <c r="DS111" s="955"/>
      <c r="DT111" s="955"/>
      <c r="DU111" s="955"/>
      <c r="DV111" s="956" t="s">
        <v>418</v>
      </c>
      <c r="DW111" s="956"/>
      <c r="DX111" s="956"/>
      <c r="DY111" s="956"/>
      <c r="DZ111" s="957"/>
    </row>
    <row r="112" spans="1:131" s="226" customFormat="1" ht="26.25" customHeight="1">
      <c r="A112" s="981" t="s">
        <v>450</v>
      </c>
      <c r="B112" s="982"/>
      <c r="C112" s="952" t="s">
        <v>451</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449</v>
      </c>
      <c r="AB112" s="988"/>
      <c r="AC112" s="988"/>
      <c r="AD112" s="988"/>
      <c r="AE112" s="989"/>
      <c r="AF112" s="990" t="s">
        <v>452</v>
      </c>
      <c r="AG112" s="988"/>
      <c r="AH112" s="988"/>
      <c r="AI112" s="988"/>
      <c r="AJ112" s="989"/>
      <c r="AK112" s="990" t="s">
        <v>418</v>
      </c>
      <c r="AL112" s="988"/>
      <c r="AM112" s="988"/>
      <c r="AN112" s="988"/>
      <c r="AO112" s="989"/>
      <c r="AP112" s="991" t="s">
        <v>418</v>
      </c>
      <c r="AQ112" s="992"/>
      <c r="AR112" s="992"/>
      <c r="AS112" s="992"/>
      <c r="AT112" s="993"/>
      <c r="AU112" s="937"/>
      <c r="AV112" s="938"/>
      <c r="AW112" s="938"/>
      <c r="AX112" s="938"/>
      <c r="AY112" s="938"/>
      <c r="AZ112" s="951" t="s">
        <v>453</v>
      </c>
      <c r="BA112" s="952"/>
      <c r="BB112" s="952"/>
      <c r="BC112" s="952"/>
      <c r="BD112" s="952"/>
      <c r="BE112" s="952"/>
      <c r="BF112" s="952"/>
      <c r="BG112" s="952"/>
      <c r="BH112" s="952"/>
      <c r="BI112" s="952"/>
      <c r="BJ112" s="952"/>
      <c r="BK112" s="952"/>
      <c r="BL112" s="952"/>
      <c r="BM112" s="952"/>
      <c r="BN112" s="952"/>
      <c r="BO112" s="952"/>
      <c r="BP112" s="953"/>
      <c r="BQ112" s="954">
        <v>4683114</v>
      </c>
      <c r="BR112" s="955"/>
      <c r="BS112" s="955"/>
      <c r="BT112" s="955"/>
      <c r="BU112" s="955"/>
      <c r="BV112" s="955">
        <v>4490852</v>
      </c>
      <c r="BW112" s="955"/>
      <c r="BX112" s="955"/>
      <c r="BY112" s="955"/>
      <c r="BZ112" s="955"/>
      <c r="CA112" s="955">
        <v>2545491</v>
      </c>
      <c r="CB112" s="955"/>
      <c r="CC112" s="955"/>
      <c r="CD112" s="955"/>
      <c r="CE112" s="955"/>
      <c r="CF112" s="949">
        <v>44.1</v>
      </c>
      <c r="CG112" s="950"/>
      <c r="CH112" s="950"/>
      <c r="CI112" s="950"/>
      <c r="CJ112" s="950"/>
      <c r="CK112" s="977"/>
      <c r="CL112" s="978"/>
      <c r="CM112" s="951" t="s">
        <v>454</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444</v>
      </c>
      <c r="DH112" s="955"/>
      <c r="DI112" s="955"/>
      <c r="DJ112" s="955"/>
      <c r="DK112" s="955"/>
      <c r="DL112" s="955" t="s">
        <v>418</v>
      </c>
      <c r="DM112" s="955"/>
      <c r="DN112" s="955"/>
      <c r="DO112" s="955"/>
      <c r="DP112" s="955"/>
      <c r="DQ112" s="955" t="s">
        <v>449</v>
      </c>
      <c r="DR112" s="955"/>
      <c r="DS112" s="955"/>
      <c r="DT112" s="955"/>
      <c r="DU112" s="955"/>
      <c r="DV112" s="956" t="s">
        <v>418</v>
      </c>
      <c r="DW112" s="956"/>
      <c r="DX112" s="956"/>
      <c r="DY112" s="956"/>
      <c r="DZ112" s="957"/>
    </row>
    <row r="113" spans="1:130" s="226" customFormat="1" ht="26.25" customHeight="1">
      <c r="A113" s="983"/>
      <c r="B113" s="984"/>
      <c r="C113" s="952" t="s">
        <v>455</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272340</v>
      </c>
      <c r="AB113" s="967"/>
      <c r="AC113" s="967"/>
      <c r="AD113" s="967"/>
      <c r="AE113" s="968"/>
      <c r="AF113" s="969">
        <v>273178</v>
      </c>
      <c r="AG113" s="967"/>
      <c r="AH113" s="967"/>
      <c r="AI113" s="967"/>
      <c r="AJ113" s="968"/>
      <c r="AK113" s="969">
        <v>264436</v>
      </c>
      <c r="AL113" s="967"/>
      <c r="AM113" s="967"/>
      <c r="AN113" s="967"/>
      <c r="AO113" s="968"/>
      <c r="AP113" s="970">
        <v>4.5999999999999996</v>
      </c>
      <c r="AQ113" s="971"/>
      <c r="AR113" s="971"/>
      <c r="AS113" s="971"/>
      <c r="AT113" s="972"/>
      <c r="AU113" s="937"/>
      <c r="AV113" s="938"/>
      <c r="AW113" s="938"/>
      <c r="AX113" s="938"/>
      <c r="AY113" s="938"/>
      <c r="AZ113" s="951" t="s">
        <v>456</v>
      </c>
      <c r="BA113" s="952"/>
      <c r="BB113" s="952"/>
      <c r="BC113" s="952"/>
      <c r="BD113" s="952"/>
      <c r="BE113" s="952"/>
      <c r="BF113" s="952"/>
      <c r="BG113" s="952"/>
      <c r="BH113" s="952"/>
      <c r="BI113" s="952"/>
      <c r="BJ113" s="952"/>
      <c r="BK113" s="952"/>
      <c r="BL113" s="952"/>
      <c r="BM113" s="952"/>
      <c r="BN113" s="952"/>
      <c r="BO113" s="952"/>
      <c r="BP113" s="953"/>
      <c r="BQ113" s="954">
        <v>165686</v>
      </c>
      <c r="BR113" s="955"/>
      <c r="BS113" s="955"/>
      <c r="BT113" s="955"/>
      <c r="BU113" s="955"/>
      <c r="BV113" s="955">
        <v>135552</v>
      </c>
      <c r="BW113" s="955"/>
      <c r="BX113" s="955"/>
      <c r="BY113" s="955"/>
      <c r="BZ113" s="955"/>
      <c r="CA113" s="955">
        <v>178617</v>
      </c>
      <c r="CB113" s="955"/>
      <c r="CC113" s="955"/>
      <c r="CD113" s="955"/>
      <c r="CE113" s="955"/>
      <c r="CF113" s="949">
        <v>3.1</v>
      </c>
      <c r="CG113" s="950"/>
      <c r="CH113" s="950"/>
      <c r="CI113" s="950"/>
      <c r="CJ113" s="950"/>
      <c r="CK113" s="977"/>
      <c r="CL113" s="978"/>
      <c r="CM113" s="951" t="s">
        <v>457</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395</v>
      </c>
      <c r="DH113" s="988"/>
      <c r="DI113" s="988"/>
      <c r="DJ113" s="988"/>
      <c r="DK113" s="989"/>
      <c r="DL113" s="990" t="s">
        <v>418</v>
      </c>
      <c r="DM113" s="988"/>
      <c r="DN113" s="988"/>
      <c r="DO113" s="988"/>
      <c r="DP113" s="989"/>
      <c r="DQ113" s="990" t="s">
        <v>418</v>
      </c>
      <c r="DR113" s="988"/>
      <c r="DS113" s="988"/>
      <c r="DT113" s="988"/>
      <c r="DU113" s="989"/>
      <c r="DV113" s="991" t="s">
        <v>418</v>
      </c>
      <c r="DW113" s="992"/>
      <c r="DX113" s="992"/>
      <c r="DY113" s="992"/>
      <c r="DZ113" s="993"/>
    </row>
    <row r="114" spans="1:130" s="226" customFormat="1" ht="26.25" customHeight="1">
      <c r="A114" s="983"/>
      <c r="B114" s="984"/>
      <c r="C114" s="952" t="s">
        <v>458</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53007</v>
      </c>
      <c r="AB114" s="988"/>
      <c r="AC114" s="988"/>
      <c r="AD114" s="988"/>
      <c r="AE114" s="989"/>
      <c r="AF114" s="990">
        <v>30243</v>
      </c>
      <c r="AG114" s="988"/>
      <c r="AH114" s="988"/>
      <c r="AI114" s="988"/>
      <c r="AJ114" s="989"/>
      <c r="AK114" s="990">
        <v>30531</v>
      </c>
      <c r="AL114" s="988"/>
      <c r="AM114" s="988"/>
      <c r="AN114" s="988"/>
      <c r="AO114" s="989"/>
      <c r="AP114" s="991">
        <v>0.5</v>
      </c>
      <c r="AQ114" s="992"/>
      <c r="AR114" s="992"/>
      <c r="AS114" s="992"/>
      <c r="AT114" s="993"/>
      <c r="AU114" s="937"/>
      <c r="AV114" s="938"/>
      <c r="AW114" s="938"/>
      <c r="AX114" s="938"/>
      <c r="AY114" s="938"/>
      <c r="AZ114" s="951" t="s">
        <v>459</v>
      </c>
      <c r="BA114" s="952"/>
      <c r="BB114" s="952"/>
      <c r="BC114" s="952"/>
      <c r="BD114" s="952"/>
      <c r="BE114" s="952"/>
      <c r="BF114" s="952"/>
      <c r="BG114" s="952"/>
      <c r="BH114" s="952"/>
      <c r="BI114" s="952"/>
      <c r="BJ114" s="952"/>
      <c r="BK114" s="952"/>
      <c r="BL114" s="952"/>
      <c r="BM114" s="952"/>
      <c r="BN114" s="952"/>
      <c r="BO114" s="952"/>
      <c r="BP114" s="953"/>
      <c r="BQ114" s="954">
        <v>1309818</v>
      </c>
      <c r="BR114" s="955"/>
      <c r="BS114" s="955"/>
      <c r="BT114" s="955"/>
      <c r="BU114" s="955"/>
      <c r="BV114" s="955">
        <v>1287542</v>
      </c>
      <c r="BW114" s="955"/>
      <c r="BX114" s="955"/>
      <c r="BY114" s="955"/>
      <c r="BZ114" s="955"/>
      <c r="CA114" s="955">
        <v>1415352</v>
      </c>
      <c r="CB114" s="955"/>
      <c r="CC114" s="955"/>
      <c r="CD114" s="955"/>
      <c r="CE114" s="955"/>
      <c r="CF114" s="949">
        <v>24.5</v>
      </c>
      <c r="CG114" s="950"/>
      <c r="CH114" s="950"/>
      <c r="CI114" s="950"/>
      <c r="CJ114" s="950"/>
      <c r="CK114" s="977"/>
      <c r="CL114" s="978"/>
      <c r="CM114" s="951" t="s">
        <v>460</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418</v>
      </c>
      <c r="DH114" s="988"/>
      <c r="DI114" s="988"/>
      <c r="DJ114" s="988"/>
      <c r="DK114" s="989"/>
      <c r="DL114" s="990" t="s">
        <v>418</v>
      </c>
      <c r="DM114" s="988"/>
      <c r="DN114" s="988"/>
      <c r="DO114" s="988"/>
      <c r="DP114" s="989"/>
      <c r="DQ114" s="990" t="s">
        <v>395</v>
      </c>
      <c r="DR114" s="988"/>
      <c r="DS114" s="988"/>
      <c r="DT114" s="988"/>
      <c r="DU114" s="989"/>
      <c r="DV114" s="991" t="s">
        <v>395</v>
      </c>
      <c r="DW114" s="992"/>
      <c r="DX114" s="992"/>
      <c r="DY114" s="992"/>
      <c r="DZ114" s="993"/>
    </row>
    <row r="115" spans="1:130" s="226" customFormat="1" ht="26.25" customHeight="1">
      <c r="A115" s="983"/>
      <c r="B115" s="984"/>
      <c r="C115" s="952" t="s">
        <v>461</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13535</v>
      </c>
      <c r="AB115" s="967"/>
      <c r="AC115" s="967"/>
      <c r="AD115" s="967"/>
      <c r="AE115" s="968"/>
      <c r="AF115" s="969">
        <v>15368</v>
      </c>
      <c r="AG115" s="967"/>
      <c r="AH115" s="967"/>
      <c r="AI115" s="967"/>
      <c r="AJ115" s="968"/>
      <c r="AK115" s="969">
        <v>15021</v>
      </c>
      <c r="AL115" s="967"/>
      <c r="AM115" s="967"/>
      <c r="AN115" s="967"/>
      <c r="AO115" s="968"/>
      <c r="AP115" s="970">
        <v>0.3</v>
      </c>
      <c r="AQ115" s="971"/>
      <c r="AR115" s="971"/>
      <c r="AS115" s="971"/>
      <c r="AT115" s="972"/>
      <c r="AU115" s="937"/>
      <c r="AV115" s="938"/>
      <c r="AW115" s="938"/>
      <c r="AX115" s="938"/>
      <c r="AY115" s="938"/>
      <c r="AZ115" s="951" t="s">
        <v>462</v>
      </c>
      <c r="BA115" s="952"/>
      <c r="BB115" s="952"/>
      <c r="BC115" s="952"/>
      <c r="BD115" s="952"/>
      <c r="BE115" s="952"/>
      <c r="BF115" s="952"/>
      <c r="BG115" s="952"/>
      <c r="BH115" s="952"/>
      <c r="BI115" s="952"/>
      <c r="BJ115" s="952"/>
      <c r="BK115" s="952"/>
      <c r="BL115" s="952"/>
      <c r="BM115" s="952"/>
      <c r="BN115" s="952"/>
      <c r="BO115" s="952"/>
      <c r="BP115" s="953"/>
      <c r="BQ115" s="954" t="s">
        <v>395</v>
      </c>
      <c r="BR115" s="955"/>
      <c r="BS115" s="955"/>
      <c r="BT115" s="955"/>
      <c r="BU115" s="955"/>
      <c r="BV115" s="955" t="s">
        <v>418</v>
      </c>
      <c r="BW115" s="955"/>
      <c r="BX115" s="955"/>
      <c r="BY115" s="955"/>
      <c r="BZ115" s="955"/>
      <c r="CA115" s="955" t="s">
        <v>418</v>
      </c>
      <c r="CB115" s="955"/>
      <c r="CC115" s="955"/>
      <c r="CD115" s="955"/>
      <c r="CE115" s="955"/>
      <c r="CF115" s="949" t="s">
        <v>418</v>
      </c>
      <c r="CG115" s="950"/>
      <c r="CH115" s="950"/>
      <c r="CI115" s="950"/>
      <c r="CJ115" s="950"/>
      <c r="CK115" s="977"/>
      <c r="CL115" s="978"/>
      <c r="CM115" s="951" t="s">
        <v>463</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395</v>
      </c>
      <c r="DH115" s="988"/>
      <c r="DI115" s="988"/>
      <c r="DJ115" s="988"/>
      <c r="DK115" s="989"/>
      <c r="DL115" s="990" t="s">
        <v>444</v>
      </c>
      <c r="DM115" s="988"/>
      <c r="DN115" s="988"/>
      <c r="DO115" s="988"/>
      <c r="DP115" s="989"/>
      <c r="DQ115" s="990" t="s">
        <v>444</v>
      </c>
      <c r="DR115" s="988"/>
      <c r="DS115" s="988"/>
      <c r="DT115" s="988"/>
      <c r="DU115" s="989"/>
      <c r="DV115" s="991" t="s">
        <v>395</v>
      </c>
      <c r="DW115" s="992"/>
      <c r="DX115" s="992"/>
      <c r="DY115" s="992"/>
      <c r="DZ115" s="993"/>
    </row>
    <row r="116" spans="1:130" s="226" customFormat="1" ht="26.25" customHeight="1">
      <c r="A116" s="985"/>
      <c r="B116" s="986"/>
      <c r="C116" s="994" t="s">
        <v>464</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12</v>
      </c>
      <c r="AB116" s="988"/>
      <c r="AC116" s="988"/>
      <c r="AD116" s="988"/>
      <c r="AE116" s="989"/>
      <c r="AF116" s="990" t="s">
        <v>395</v>
      </c>
      <c r="AG116" s="988"/>
      <c r="AH116" s="988"/>
      <c r="AI116" s="988"/>
      <c r="AJ116" s="989"/>
      <c r="AK116" s="990">
        <v>11</v>
      </c>
      <c r="AL116" s="988"/>
      <c r="AM116" s="988"/>
      <c r="AN116" s="988"/>
      <c r="AO116" s="989"/>
      <c r="AP116" s="991">
        <v>0</v>
      </c>
      <c r="AQ116" s="992"/>
      <c r="AR116" s="992"/>
      <c r="AS116" s="992"/>
      <c r="AT116" s="993"/>
      <c r="AU116" s="937"/>
      <c r="AV116" s="938"/>
      <c r="AW116" s="938"/>
      <c r="AX116" s="938"/>
      <c r="AY116" s="938"/>
      <c r="AZ116" s="996" t="s">
        <v>465</v>
      </c>
      <c r="BA116" s="997"/>
      <c r="BB116" s="997"/>
      <c r="BC116" s="997"/>
      <c r="BD116" s="997"/>
      <c r="BE116" s="997"/>
      <c r="BF116" s="997"/>
      <c r="BG116" s="997"/>
      <c r="BH116" s="997"/>
      <c r="BI116" s="997"/>
      <c r="BJ116" s="997"/>
      <c r="BK116" s="997"/>
      <c r="BL116" s="997"/>
      <c r="BM116" s="997"/>
      <c r="BN116" s="997"/>
      <c r="BO116" s="997"/>
      <c r="BP116" s="998"/>
      <c r="BQ116" s="954" t="s">
        <v>418</v>
      </c>
      <c r="BR116" s="955"/>
      <c r="BS116" s="955"/>
      <c r="BT116" s="955"/>
      <c r="BU116" s="955"/>
      <c r="BV116" s="955" t="s">
        <v>418</v>
      </c>
      <c r="BW116" s="955"/>
      <c r="BX116" s="955"/>
      <c r="BY116" s="955"/>
      <c r="BZ116" s="955"/>
      <c r="CA116" s="955" t="s">
        <v>418</v>
      </c>
      <c r="CB116" s="955"/>
      <c r="CC116" s="955"/>
      <c r="CD116" s="955"/>
      <c r="CE116" s="955"/>
      <c r="CF116" s="949" t="s">
        <v>418</v>
      </c>
      <c r="CG116" s="950"/>
      <c r="CH116" s="950"/>
      <c r="CI116" s="950"/>
      <c r="CJ116" s="950"/>
      <c r="CK116" s="977"/>
      <c r="CL116" s="978"/>
      <c r="CM116" s="951" t="s">
        <v>466</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395</v>
      </c>
      <c r="DH116" s="988"/>
      <c r="DI116" s="988"/>
      <c r="DJ116" s="988"/>
      <c r="DK116" s="989"/>
      <c r="DL116" s="990" t="s">
        <v>418</v>
      </c>
      <c r="DM116" s="988"/>
      <c r="DN116" s="988"/>
      <c r="DO116" s="988"/>
      <c r="DP116" s="989"/>
      <c r="DQ116" s="990" t="s">
        <v>395</v>
      </c>
      <c r="DR116" s="988"/>
      <c r="DS116" s="988"/>
      <c r="DT116" s="988"/>
      <c r="DU116" s="989"/>
      <c r="DV116" s="991" t="s">
        <v>452</v>
      </c>
      <c r="DW116" s="992"/>
      <c r="DX116" s="992"/>
      <c r="DY116" s="992"/>
      <c r="DZ116" s="993"/>
    </row>
    <row r="117" spans="1:130" s="226" customFormat="1" ht="26.25" customHeight="1">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467</v>
      </c>
      <c r="Z117" s="923"/>
      <c r="AA117" s="1007">
        <v>1192313</v>
      </c>
      <c r="AB117" s="1008"/>
      <c r="AC117" s="1008"/>
      <c r="AD117" s="1008"/>
      <c r="AE117" s="1009"/>
      <c r="AF117" s="1010">
        <v>1206596</v>
      </c>
      <c r="AG117" s="1008"/>
      <c r="AH117" s="1008"/>
      <c r="AI117" s="1008"/>
      <c r="AJ117" s="1009"/>
      <c r="AK117" s="1010">
        <v>1251872</v>
      </c>
      <c r="AL117" s="1008"/>
      <c r="AM117" s="1008"/>
      <c r="AN117" s="1008"/>
      <c r="AO117" s="1009"/>
      <c r="AP117" s="1011"/>
      <c r="AQ117" s="1012"/>
      <c r="AR117" s="1012"/>
      <c r="AS117" s="1012"/>
      <c r="AT117" s="1013"/>
      <c r="AU117" s="937"/>
      <c r="AV117" s="938"/>
      <c r="AW117" s="938"/>
      <c r="AX117" s="938"/>
      <c r="AY117" s="938"/>
      <c r="AZ117" s="1003" t="s">
        <v>468</v>
      </c>
      <c r="BA117" s="1004"/>
      <c r="BB117" s="1004"/>
      <c r="BC117" s="1004"/>
      <c r="BD117" s="1004"/>
      <c r="BE117" s="1004"/>
      <c r="BF117" s="1004"/>
      <c r="BG117" s="1004"/>
      <c r="BH117" s="1004"/>
      <c r="BI117" s="1004"/>
      <c r="BJ117" s="1004"/>
      <c r="BK117" s="1004"/>
      <c r="BL117" s="1004"/>
      <c r="BM117" s="1004"/>
      <c r="BN117" s="1004"/>
      <c r="BO117" s="1004"/>
      <c r="BP117" s="1005"/>
      <c r="BQ117" s="954" t="s">
        <v>418</v>
      </c>
      <c r="BR117" s="955"/>
      <c r="BS117" s="955"/>
      <c r="BT117" s="955"/>
      <c r="BU117" s="955"/>
      <c r="BV117" s="955" t="s">
        <v>449</v>
      </c>
      <c r="BW117" s="955"/>
      <c r="BX117" s="955"/>
      <c r="BY117" s="955"/>
      <c r="BZ117" s="955"/>
      <c r="CA117" s="955" t="s">
        <v>395</v>
      </c>
      <c r="CB117" s="955"/>
      <c r="CC117" s="955"/>
      <c r="CD117" s="955"/>
      <c r="CE117" s="955"/>
      <c r="CF117" s="949" t="s">
        <v>418</v>
      </c>
      <c r="CG117" s="950"/>
      <c r="CH117" s="950"/>
      <c r="CI117" s="950"/>
      <c r="CJ117" s="950"/>
      <c r="CK117" s="977"/>
      <c r="CL117" s="978"/>
      <c r="CM117" s="951" t="s">
        <v>469</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418</v>
      </c>
      <c r="DH117" s="988"/>
      <c r="DI117" s="988"/>
      <c r="DJ117" s="988"/>
      <c r="DK117" s="989"/>
      <c r="DL117" s="990" t="s">
        <v>418</v>
      </c>
      <c r="DM117" s="988"/>
      <c r="DN117" s="988"/>
      <c r="DO117" s="988"/>
      <c r="DP117" s="989"/>
      <c r="DQ117" s="990" t="s">
        <v>444</v>
      </c>
      <c r="DR117" s="988"/>
      <c r="DS117" s="988"/>
      <c r="DT117" s="988"/>
      <c r="DU117" s="989"/>
      <c r="DV117" s="991" t="s">
        <v>418</v>
      </c>
      <c r="DW117" s="992"/>
      <c r="DX117" s="992"/>
      <c r="DY117" s="992"/>
      <c r="DZ117" s="993"/>
    </row>
    <row r="118" spans="1:130" s="226" customFormat="1" ht="26.25" customHeight="1">
      <c r="A118" s="941" t="s">
        <v>439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436</v>
      </c>
      <c r="AB118" s="922"/>
      <c r="AC118" s="922"/>
      <c r="AD118" s="922"/>
      <c r="AE118" s="923"/>
      <c r="AF118" s="921" t="s">
        <v>437</v>
      </c>
      <c r="AG118" s="922"/>
      <c r="AH118" s="922"/>
      <c r="AI118" s="922"/>
      <c r="AJ118" s="923"/>
      <c r="AK118" s="921" t="s">
        <v>307</v>
      </c>
      <c r="AL118" s="922"/>
      <c r="AM118" s="922"/>
      <c r="AN118" s="922"/>
      <c r="AO118" s="923"/>
      <c r="AP118" s="999" t="s">
        <v>438</v>
      </c>
      <c r="AQ118" s="1000"/>
      <c r="AR118" s="1000"/>
      <c r="AS118" s="1000"/>
      <c r="AT118" s="1001"/>
      <c r="AU118" s="937"/>
      <c r="AV118" s="938"/>
      <c r="AW118" s="938"/>
      <c r="AX118" s="938"/>
      <c r="AY118" s="938"/>
      <c r="AZ118" s="1002" t="s">
        <v>470</v>
      </c>
      <c r="BA118" s="994"/>
      <c r="BB118" s="994"/>
      <c r="BC118" s="994"/>
      <c r="BD118" s="994"/>
      <c r="BE118" s="994"/>
      <c r="BF118" s="994"/>
      <c r="BG118" s="994"/>
      <c r="BH118" s="994"/>
      <c r="BI118" s="994"/>
      <c r="BJ118" s="994"/>
      <c r="BK118" s="994"/>
      <c r="BL118" s="994"/>
      <c r="BM118" s="994"/>
      <c r="BN118" s="994"/>
      <c r="BO118" s="994"/>
      <c r="BP118" s="995"/>
      <c r="BQ118" s="1028" t="s">
        <v>444</v>
      </c>
      <c r="BR118" s="1029"/>
      <c r="BS118" s="1029"/>
      <c r="BT118" s="1029"/>
      <c r="BU118" s="1029"/>
      <c r="BV118" s="1029" t="s">
        <v>395</v>
      </c>
      <c r="BW118" s="1029"/>
      <c r="BX118" s="1029"/>
      <c r="BY118" s="1029"/>
      <c r="BZ118" s="1029"/>
      <c r="CA118" s="1029" t="s">
        <v>418</v>
      </c>
      <c r="CB118" s="1029"/>
      <c r="CC118" s="1029"/>
      <c r="CD118" s="1029"/>
      <c r="CE118" s="1029"/>
      <c r="CF118" s="949" t="s">
        <v>444</v>
      </c>
      <c r="CG118" s="950"/>
      <c r="CH118" s="950"/>
      <c r="CI118" s="950"/>
      <c r="CJ118" s="950"/>
      <c r="CK118" s="977"/>
      <c r="CL118" s="978"/>
      <c r="CM118" s="951" t="s">
        <v>471</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418</v>
      </c>
      <c r="DH118" s="988"/>
      <c r="DI118" s="988"/>
      <c r="DJ118" s="988"/>
      <c r="DK118" s="989"/>
      <c r="DL118" s="990" t="s">
        <v>395</v>
      </c>
      <c r="DM118" s="988"/>
      <c r="DN118" s="988"/>
      <c r="DO118" s="988"/>
      <c r="DP118" s="989"/>
      <c r="DQ118" s="990" t="s">
        <v>418</v>
      </c>
      <c r="DR118" s="988"/>
      <c r="DS118" s="988"/>
      <c r="DT118" s="988"/>
      <c r="DU118" s="989"/>
      <c r="DV118" s="991" t="s">
        <v>418</v>
      </c>
      <c r="DW118" s="992"/>
      <c r="DX118" s="992"/>
      <c r="DY118" s="992"/>
      <c r="DZ118" s="993"/>
    </row>
    <row r="119" spans="1:130" s="226" customFormat="1" ht="26.25" customHeight="1">
      <c r="A119" s="1085" t="s">
        <v>442</v>
      </c>
      <c r="B119" s="976"/>
      <c r="C119" s="958" t="s">
        <v>443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418</v>
      </c>
      <c r="AB119" s="929"/>
      <c r="AC119" s="929"/>
      <c r="AD119" s="929"/>
      <c r="AE119" s="930"/>
      <c r="AF119" s="931" t="s">
        <v>418</v>
      </c>
      <c r="AG119" s="929"/>
      <c r="AH119" s="929"/>
      <c r="AI119" s="929"/>
      <c r="AJ119" s="930"/>
      <c r="AK119" s="931" t="s">
        <v>444</v>
      </c>
      <c r="AL119" s="929"/>
      <c r="AM119" s="929"/>
      <c r="AN119" s="929"/>
      <c r="AO119" s="930"/>
      <c r="AP119" s="932" t="s">
        <v>418</v>
      </c>
      <c r="AQ119" s="933"/>
      <c r="AR119" s="933"/>
      <c r="AS119" s="933"/>
      <c r="AT119" s="934"/>
      <c r="AU119" s="939"/>
      <c r="AV119" s="940"/>
      <c r="AW119" s="940"/>
      <c r="AX119" s="940"/>
      <c r="AY119" s="940"/>
      <c r="AZ119" s="247" t="s">
        <v>188</v>
      </c>
      <c r="BA119" s="247"/>
      <c r="BB119" s="247"/>
      <c r="BC119" s="247"/>
      <c r="BD119" s="247"/>
      <c r="BE119" s="247"/>
      <c r="BF119" s="247"/>
      <c r="BG119" s="247"/>
      <c r="BH119" s="247"/>
      <c r="BI119" s="247"/>
      <c r="BJ119" s="247"/>
      <c r="BK119" s="247"/>
      <c r="BL119" s="247"/>
      <c r="BM119" s="247"/>
      <c r="BN119" s="247"/>
      <c r="BO119" s="1006" t="s">
        <v>472</v>
      </c>
      <c r="BP119" s="1034"/>
      <c r="BQ119" s="1028">
        <v>15577929</v>
      </c>
      <c r="BR119" s="1029"/>
      <c r="BS119" s="1029"/>
      <c r="BT119" s="1029"/>
      <c r="BU119" s="1029"/>
      <c r="BV119" s="1029">
        <v>15317798</v>
      </c>
      <c r="BW119" s="1029"/>
      <c r="BX119" s="1029"/>
      <c r="BY119" s="1029"/>
      <c r="BZ119" s="1029"/>
      <c r="CA119" s="1029">
        <v>13375882</v>
      </c>
      <c r="CB119" s="1029"/>
      <c r="CC119" s="1029"/>
      <c r="CD119" s="1029"/>
      <c r="CE119" s="1029"/>
      <c r="CF119" s="1030"/>
      <c r="CG119" s="1031"/>
      <c r="CH119" s="1031"/>
      <c r="CI119" s="1031"/>
      <c r="CJ119" s="1032"/>
      <c r="CK119" s="979"/>
      <c r="CL119" s="980"/>
      <c r="CM119" s="1002" t="s">
        <v>473</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82558</v>
      </c>
      <c r="DH119" s="1015"/>
      <c r="DI119" s="1015"/>
      <c r="DJ119" s="1015"/>
      <c r="DK119" s="1016"/>
      <c r="DL119" s="1014">
        <v>67375</v>
      </c>
      <c r="DM119" s="1015"/>
      <c r="DN119" s="1015"/>
      <c r="DO119" s="1015"/>
      <c r="DP119" s="1016"/>
      <c r="DQ119" s="1014">
        <v>63972</v>
      </c>
      <c r="DR119" s="1015"/>
      <c r="DS119" s="1015"/>
      <c r="DT119" s="1015"/>
      <c r="DU119" s="1016"/>
      <c r="DV119" s="1017">
        <v>1.1000000000000001</v>
      </c>
      <c r="DW119" s="1018"/>
      <c r="DX119" s="1018"/>
      <c r="DY119" s="1018"/>
      <c r="DZ119" s="1019"/>
    </row>
    <row r="120" spans="1:130" s="226" customFormat="1" ht="26.25" customHeight="1">
      <c r="A120" s="1086"/>
      <c r="B120" s="978"/>
      <c r="C120" s="951" t="s">
        <v>448</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395</v>
      </c>
      <c r="AB120" s="988"/>
      <c r="AC120" s="988"/>
      <c r="AD120" s="988"/>
      <c r="AE120" s="989"/>
      <c r="AF120" s="990" t="s">
        <v>395</v>
      </c>
      <c r="AG120" s="988"/>
      <c r="AH120" s="988"/>
      <c r="AI120" s="988"/>
      <c r="AJ120" s="989"/>
      <c r="AK120" s="990" t="s">
        <v>418</v>
      </c>
      <c r="AL120" s="988"/>
      <c r="AM120" s="988"/>
      <c r="AN120" s="988"/>
      <c r="AO120" s="989"/>
      <c r="AP120" s="991" t="s">
        <v>418</v>
      </c>
      <c r="AQ120" s="992"/>
      <c r="AR120" s="992"/>
      <c r="AS120" s="992"/>
      <c r="AT120" s="993"/>
      <c r="AU120" s="1020" t="s">
        <v>474</v>
      </c>
      <c r="AV120" s="1021"/>
      <c r="AW120" s="1021"/>
      <c r="AX120" s="1021"/>
      <c r="AY120" s="1022"/>
      <c r="AZ120" s="958" t="s">
        <v>475</v>
      </c>
      <c r="BA120" s="926"/>
      <c r="BB120" s="926"/>
      <c r="BC120" s="926"/>
      <c r="BD120" s="926"/>
      <c r="BE120" s="926"/>
      <c r="BF120" s="926"/>
      <c r="BG120" s="926"/>
      <c r="BH120" s="926"/>
      <c r="BI120" s="926"/>
      <c r="BJ120" s="926"/>
      <c r="BK120" s="926"/>
      <c r="BL120" s="926"/>
      <c r="BM120" s="926"/>
      <c r="BN120" s="926"/>
      <c r="BO120" s="926"/>
      <c r="BP120" s="927"/>
      <c r="BQ120" s="959">
        <v>2301924</v>
      </c>
      <c r="BR120" s="960"/>
      <c r="BS120" s="960"/>
      <c r="BT120" s="960"/>
      <c r="BU120" s="960"/>
      <c r="BV120" s="960">
        <v>2837909</v>
      </c>
      <c r="BW120" s="960"/>
      <c r="BX120" s="960"/>
      <c r="BY120" s="960"/>
      <c r="BZ120" s="960"/>
      <c r="CA120" s="960">
        <v>3318162</v>
      </c>
      <c r="CB120" s="960"/>
      <c r="CC120" s="960"/>
      <c r="CD120" s="960"/>
      <c r="CE120" s="960"/>
      <c r="CF120" s="973">
        <v>57.6</v>
      </c>
      <c r="CG120" s="974"/>
      <c r="CH120" s="974"/>
      <c r="CI120" s="974"/>
      <c r="CJ120" s="974"/>
      <c r="CK120" s="1035" t="s">
        <v>476</v>
      </c>
      <c r="CL120" s="1036"/>
      <c r="CM120" s="1036"/>
      <c r="CN120" s="1036"/>
      <c r="CO120" s="1037"/>
      <c r="CP120" s="1043" t="s">
        <v>412</v>
      </c>
      <c r="CQ120" s="1044"/>
      <c r="CR120" s="1044"/>
      <c r="CS120" s="1044"/>
      <c r="CT120" s="1044"/>
      <c r="CU120" s="1044"/>
      <c r="CV120" s="1044"/>
      <c r="CW120" s="1044"/>
      <c r="CX120" s="1044"/>
      <c r="CY120" s="1044"/>
      <c r="CZ120" s="1044"/>
      <c r="DA120" s="1044"/>
      <c r="DB120" s="1044"/>
      <c r="DC120" s="1044"/>
      <c r="DD120" s="1044"/>
      <c r="DE120" s="1044"/>
      <c r="DF120" s="1045"/>
      <c r="DG120" s="959">
        <v>3699607</v>
      </c>
      <c r="DH120" s="960"/>
      <c r="DI120" s="960"/>
      <c r="DJ120" s="960"/>
      <c r="DK120" s="960"/>
      <c r="DL120" s="960">
        <v>3635493</v>
      </c>
      <c r="DM120" s="960"/>
      <c r="DN120" s="960"/>
      <c r="DO120" s="960"/>
      <c r="DP120" s="960"/>
      <c r="DQ120" s="960">
        <v>1836046</v>
      </c>
      <c r="DR120" s="960"/>
      <c r="DS120" s="960"/>
      <c r="DT120" s="960"/>
      <c r="DU120" s="960"/>
      <c r="DV120" s="961">
        <v>31.8</v>
      </c>
      <c r="DW120" s="961"/>
      <c r="DX120" s="961"/>
      <c r="DY120" s="961"/>
      <c r="DZ120" s="962"/>
    </row>
    <row r="121" spans="1:130" s="226" customFormat="1" ht="26.25" customHeight="1">
      <c r="A121" s="1086"/>
      <c r="B121" s="978"/>
      <c r="C121" s="1003" t="s">
        <v>477</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418</v>
      </c>
      <c r="AB121" s="988"/>
      <c r="AC121" s="988"/>
      <c r="AD121" s="988"/>
      <c r="AE121" s="989"/>
      <c r="AF121" s="990" t="s">
        <v>418</v>
      </c>
      <c r="AG121" s="988"/>
      <c r="AH121" s="988"/>
      <c r="AI121" s="988"/>
      <c r="AJ121" s="989"/>
      <c r="AK121" s="990" t="s">
        <v>418</v>
      </c>
      <c r="AL121" s="988"/>
      <c r="AM121" s="988"/>
      <c r="AN121" s="988"/>
      <c r="AO121" s="989"/>
      <c r="AP121" s="991" t="s">
        <v>418</v>
      </c>
      <c r="AQ121" s="992"/>
      <c r="AR121" s="992"/>
      <c r="AS121" s="992"/>
      <c r="AT121" s="993"/>
      <c r="AU121" s="1023"/>
      <c r="AV121" s="1024"/>
      <c r="AW121" s="1024"/>
      <c r="AX121" s="1024"/>
      <c r="AY121" s="1025"/>
      <c r="AZ121" s="951" t="s">
        <v>478</v>
      </c>
      <c r="BA121" s="952"/>
      <c r="BB121" s="952"/>
      <c r="BC121" s="952"/>
      <c r="BD121" s="952"/>
      <c r="BE121" s="952"/>
      <c r="BF121" s="952"/>
      <c r="BG121" s="952"/>
      <c r="BH121" s="952"/>
      <c r="BI121" s="952"/>
      <c r="BJ121" s="952"/>
      <c r="BK121" s="952"/>
      <c r="BL121" s="952"/>
      <c r="BM121" s="952"/>
      <c r="BN121" s="952"/>
      <c r="BO121" s="952"/>
      <c r="BP121" s="953"/>
      <c r="BQ121" s="954">
        <v>48372</v>
      </c>
      <c r="BR121" s="955"/>
      <c r="BS121" s="955"/>
      <c r="BT121" s="955"/>
      <c r="BU121" s="955"/>
      <c r="BV121" s="955">
        <v>44963</v>
      </c>
      <c r="BW121" s="955"/>
      <c r="BX121" s="955"/>
      <c r="BY121" s="955"/>
      <c r="BZ121" s="955"/>
      <c r="CA121" s="955">
        <v>40641</v>
      </c>
      <c r="CB121" s="955"/>
      <c r="CC121" s="955"/>
      <c r="CD121" s="955"/>
      <c r="CE121" s="955"/>
      <c r="CF121" s="949">
        <v>0.7</v>
      </c>
      <c r="CG121" s="950"/>
      <c r="CH121" s="950"/>
      <c r="CI121" s="950"/>
      <c r="CJ121" s="950"/>
      <c r="CK121" s="1038"/>
      <c r="CL121" s="1039"/>
      <c r="CM121" s="1039"/>
      <c r="CN121" s="1039"/>
      <c r="CO121" s="1040"/>
      <c r="CP121" s="1048" t="s">
        <v>479</v>
      </c>
      <c r="CQ121" s="1049"/>
      <c r="CR121" s="1049"/>
      <c r="CS121" s="1049"/>
      <c r="CT121" s="1049"/>
      <c r="CU121" s="1049"/>
      <c r="CV121" s="1049"/>
      <c r="CW121" s="1049"/>
      <c r="CX121" s="1049"/>
      <c r="CY121" s="1049"/>
      <c r="CZ121" s="1049"/>
      <c r="DA121" s="1049"/>
      <c r="DB121" s="1049"/>
      <c r="DC121" s="1049"/>
      <c r="DD121" s="1049"/>
      <c r="DE121" s="1049"/>
      <c r="DF121" s="1050"/>
      <c r="DG121" s="954">
        <v>873214</v>
      </c>
      <c r="DH121" s="955"/>
      <c r="DI121" s="955"/>
      <c r="DJ121" s="955"/>
      <c r="DK121" s="955"/>
      <c r="DL121" s="955">
        <v>754960</v>
      </c>
      <c r="DM121" s="955"/>
      <c r="DN121" s="955"/>
      <c r="DO121" s="955"/>
      <c r="DP121" s="955"/>
      <c r="DQ121" s="955">
        <v>623819</v>
      </c>
      <c r="DR121" s="955"/>
      <c r="DS121" s="955"/>
      <c r="DT121" s="955"/>
      <c r="DU121" s="955"/>
      <c r="DV121" s="956">
        <v>10.8</v>
      </c>
      <c r="DW121" s="956"/>
      <c r="DX121" s="956"/>
      <c r="DY121" s="956"/>
      <c r="DZ121" s="957"/>
    </row>
    <row r="122" spans="1:130" s="226" customFormat="1" ht="26.25" customHeight="1">
      <c r="A122" s="1086"/>
      <c r="B122" s="978"/>
      <c r="C122" s="951" t="s">
        <v>460</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444</v>
      </c>
      <c r="AB122" s="988"/>
      <c r="AC122" s="988"/>
      <c r="AD122" s="988"/>
      <c r="AE122" s="989"/>
      <c r="AF122" s="990" t="s">
        <v>418</v>
      </c>
      <c r="AG122" s="988"/>
      <c r="AH122" s="988"/>
      <c r="AI122" s="988"/>
      <c r="AJ122" s="989"/>
      <c r="AK122" s="990" t="s">
        <v>418</v>
      </c>
      <c r="AL122" s="988"/>
      <c r="AM122" s="988"/>
      <c r="AN122" s="988"/>
      <c r="AO122" s="989"/>
      <c r="AP122" s="991" t="s">
        <v>418</v>
      </c>
      <c r="AQ122" s="992"/>
      <c r="AR122" s="992"/>
      <c r="AS122" s="992"/>
      <c r="AT122" s="993"/>
      <c r="AU122" s="1023"/>
      <c r="AV122" s="1024"/>
      <c r="AW122" s="1024"/>
      <c r="AX122" s="1024"/>
      <c r="AY122" s="1025"/>
      <c r="AZ122" s="1002" t="s">
        <v>480</v>
      </c>
      <c r="BA122" s="994"/>
      <c r="BB122" s="994"/>
      <c r="BC122" s="994"/>
      <c r="BD122" s="994"/>
      <c r="BE122" s="994"/>
      <c r="BF122" s="994"/>
      <c r="BG122" s="994"/>
      <c r="BH122" s="994"/>
      <c r="BI122" s="994"/>
      <c r="BJ122" s="994"/>
      <c r="BK122" s="994"/>
      <c r="BL122" s="994"/>
      <c r="BM122" s="994"/>
      <c r="BN122" s="994"/>
      <c r="BO122" s="994"/>
      <c r="BP122" s="995"/>
      <c r="BQ122" s="1028">
        <v>9918274</v>
      </c>
      <c r="BR122" s="1029"/>
      <c r="BS122" s="1029"/>
      <c r="BT122" s="1029"/>
      <c r="BU122" s="1029"/>
      <c r="BV122" s="1029">
        <v>9630009</v>
      </c>
      <c r="BW122" s="1029"/>
      <c r="BX122" s="1029"/>
      <c r="BY122" s="1029"/>
      <c r="BZ122" s="1029"/>
      <c r="CA122" s="1029">
        <v>9445785</v>
      </c>
      <c r="CB122" s="1029"/>
      <c r="CC122" s="1029"/>
      <c r="CD122" s="1029"/>
      <c r="CE122" s="1029"/>
      <c r="CF122" s="1046">
        <v>163.80000000000001</v>
      </c>
      <c r="CG122" s="1047"/>
      <c r="CH122" s="1047"/>
      <c r="CI122" s="1047"/>
      <c r="CJ122" s="1047"/>
      <c r="CK122" s="1038"/>
      <c r="CL122" s="1039"/>
      <c r="CM122" s="1039"/>
      <c r="CN122" s="1039"/>
      <c r="CO122" s="1040"/>
      <c r="CP122" s="1048" t="s">
        <v>481</v>
      </c>
      <c r="CQ122" s="1049"/>
      <c r="CR122" s="1049"/>
      <c r="CS122" s="1049"/>
      <c r="CT122" s="1049"/>
      <c r="CU122" s="1049"/>
      <c r="CV122" s="1049"/>
      <c r="CW122" s="1049"/>
      <c r="CX122" s="1049"/>
      <c r="CY122" s="1049"/>
      <c r="CZ122" s="1049"/>
      <c r="DA122" s="1049"/>
      <c r="DB122" s="1049"/>
      <c r="DC122" s="1049"/>
      <c r="DD122" s="1049"/>
      <c r="DE122" s="1049"/>
      <c r="DF122" s="1050"/>
      <c r="DG122" s="954">
        <v>110293</v>
      </c>
      <c r="DH122" s="955"/>
      <c r="DI122" s="955"/>
      <c r="DJ122" s="955"/>
      <c r="DK122" s="955"/>
      <c r="DL122" s="955">
        <v>100399</v>
      </c>
      <c r="DM122" s="955"/>
      <c r="DN122" s="955"/>
      <c r="DO122" s="955"/>
      <c r="DP122" s="955"/>
      <c r="DQ122" s="955">
        <v>85626</v>
      </c>
      <c r="DR122" s="955"/>
      <c r="DS122" s="955"/>
      <c r="DT122" s="955"/>
      <c r="DU122" s="955"/>
      <c r="DV122" s="956">
        <v>1.5</v>
      </c>
      <c r="DW122" s="956"/>
      <c r="DX122" s="956"/>
      <c r="DY122" s="956"/>
      <c r="DZ122" s="957"/>
    </row>
    <row r="123" spans="1:130" s="226" customFormat="1" ht="26.25" customHeight="1">
      <c r="A123" s="1086"/>
      <c r="B123" s="978"/>
      <c r="C123" s="951" t="s">
        <v>466</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418</v>
      </c>
      <c r="AB123" s="988"/>
      <c r="AC123" s="988"/>
      <c r="AD123" s="988"/>
      <c r="AE123" s="989"/>
      <c r="AF123" s="990" t="s">
        <v>444</v>
      </c>
      <c r="AG123" s="988"/>
      <c r="AH123" s="988"/>
      <c r="AI123" s="988"/>
      <c r="AJ123" s="989"/>
      <c r="AK123" s="990" t="s">
        <v>395</v>
      </c>
      <c r="AL123" s="988"/>
      <c r="AM123" s="988"/>
      <c r="AN123" s="988"/>
      <c r="AO123" s="989"/>
      <c r="AP123" s="991" t="s">
        <v>444</v>
      </c>
      <c r="AQ123" s="992"/>
      <c r="AR123" s="992"/>
      <c r="AS123" s="992"/>
      <c r="AT123" s="993"/>
      <c r="AU123" s="1026"/>
      <c r="AV123" s="1027"/>
      <c r="AW123" s="1027"/>
      <c r="AX123" s="1027"/>
      <c r="AY123" s="1027"/>
      <c r="AZ123" s="247" t="s">
        <v>188</v>
      </c>
      <c r="BA123" s="247"/>
      <c r="BB123" s="247"/>
      <c r="BC123" s="247"/>
      <c r="BD123" s="247"/>
      <c r="BE123" s="247"/>
      <c r="BF123" s="247"/>
      <c r="BG123" s="247"/>
      <c r="BH123" s="247"/>
      <c r="BI123" s="247"/>
      <c r="BJ123" s="247"/>
      <c r="BK123" s="247"/>
      <c r="BL123" s="247"/>
      <c r="BM123" s="247"/>
      <c r="BN123" s="247"/>
      <c r="BO123" s="1006" t="s">
        <v>482</v>
      </c>
      <c r="BP123" s="1034"/>
      <c r="BQ123" s="1092">
        <v>12268570</v>
      </c>
      <c r="BR123" s="1093"/>
      <c r="BS123" s="1093"/>
      <c r="BT123" s="1093"/>
      <c r="BU123" s="1093"/>
      <c r="BV123" s="1093">
        <v>12512881</v>
      </c>
      <c r="BW123" s="1093"/>
      <c r="BX123" s="1093"/>
      <c r="BY123" s="1093"/>
      <c r="BZ123" s="1093"/>
      <c r="CA123" s="1093">
        <v>12804588</v>
      </c>
      <c r="CB123" s="1093"/>
      <c r="CC123" s="1093"/>
      <c r="CD123" s="1093"/>
      <c r="CE123" s="1093"/>
      <c r="CF123" s="1030"/>
      <c r="CG123" s="1031"/>
      <c r="CH123" s="1031"/>
      <c r="CI123" s="1031"/>
      <c r="CJ123" s="1032"/>
      <c r="CK123" s="1038"/>
      <c r="CL123" s="1039"/>
      <c r="CM123" s="1039"/>
      <c r="CN123" s="1039"/>
      <c r="CO123" s="1040"/>
      <c r="CP123" s="1048" t="s">
        <v>483</v>
      </c>
      <c r="CQ123" s="1049"/>
      <c r="CR123" s="1049"/>
      <c r="CS123" s="1049"/>
      <c r="CT123" s="1049"/>
      <c r="CU123" s="1049"/>
      <c r="CV123" s="1049"/>
      <c r="CW123" s="1049"/>
      <c r="CX123" s="1049"/>
      <c r="CY123" s="1049"/>
      <c r="CZ123" s="1049"/>
      <c r="DA123" s="1049"/>
      <c r="DB123" s="1049"/>
      <c r="DC123" s="1049"/>
      <c r="DD123" s="1049"/>
      <c r="DE123" s="1049"/>
      <c r="DF123" s="1050"/>
      <c r="DG123" s="987" t="s">
        <v>418</v>
      </c>
      <c r="DH123" s="988"/>
      <c r="DI123" s="988"/>
      <c r="DJ123" s="988"/>
      <c r="DK123" s="989"/>
      <c r="DL123" s="990" t="s">
        <v>444</v>
      </c>
      <c r="DM123" s="988"/>
      <c r="DN123" s="988"/>
      <c r="DO123" s="988"/>
      <c r="DP123" s="989"/>
      <c r="DQ123" s="990" t="s">
        <v>445</v>
      </c>
      <c r="DR123" s="988"/>
      <c r="DS123" s="988"/>
      <c r="DT123" s="988"/>
      <c r="DU123" s="989"/>
      <c r="DV123" s="991" t="s">
        <v>449</v>
      </c>
      <c r="DW123" s="992"/>
      <c r="DX123" s="992"/>
      <c r="DY123" s="992"/>
      <c r="DZ123" s="993"/>
    </row>
    <row r="124" spans="1:130" s="226" customFormat="1" ht="26.25" customHeight="1" thickBot="1">
      <c r="A124" s="1086"/>
      <c r="B124" s="978"/>
      <c r="C124" s="951" t="s">
        <v>469</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395</v>
      </c>
      <c r="AB124" s="988"/>
      <c r="AC124" s="988"/>
      <c r="AD124" s="988"/>
      <c r="AE124" s="989"/>
      <c r="AF124" s="990" t="s">
        <v>418</v>
      </c>
      <c r="AG124" s="988"/>
      <c r="AH124" s="988"/>
      <c r="AI124" s="988"/>
      <c r="AJ124" s="989"/>
      <c r="AK124" s="990" t="s">
        <v>452</v>
      </c>
      <c r="AL124" s="988"/>
      <c r="AM124" s="988"/>
      <c r="AN124" s="988"/>
      <c r="AO124" s="989"/>
      <c r="AP124" s="991" t="s">
        <v>449</v>
      </c>
      <c r="AQ124" s="992"/>
      <c r="AR124" s="992"/>
      <c r="AS124" s="992"/>
      <c r="AT124" s="993"/>
      <c r="AU124" s="1088" t="s">
        <v>484</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62.6</v>
      </c>
      <c r="BR124" s="1056"/>
      <c r="BS124" s="1056"/>
      <c r="BT124" s="1056"/>
      <c r="BU124" s="1056"/>
      <c r="BV124" s="1056">
        <v>50.9</v>
      </c>
      <c r="BW124" s="1056"/>
      <c r="BX124" s="1056"/>
      <c r="BY124" s="1056"/>
      <c r="BZ124" s="1056"/>
      <c r="CA124" s="1056">
        <v>9.9</v>
      </c>
      <c r="CB124" s="1056"/>
      <c r="CC124" s="1056"/>
      <c r="CD124" s="1056"/>
      <c r="CE124" s="1056"/>
      <c r="CF124" s="1057"/>
      <c r="CG124" s="1058"/>
      <c r="CH124" s="1058"/>
      <c r="CI124" s="1058"/>
      <c r="CJ124" s="1059"/>
      <c r="CK124" s="1041"/>
      <c r="CL124" s="1041"/>
      <c r="CM124" s="1041"/>
      <c r="CN124" s="1041"/>
      <c r="CO124" s="1042"/>
      <c r="CP124" s="1048" t="s">
        <v>485</v>
      </c>
      <c r="CQ124" s="1049"/>
      <c r="CR124" s="1049"/>
      <c r="CS124" s="1049"/>
      <c r="CT124" s="1049"/>
      <c r="CU124" s="1049"/>
      <c r="CV124" s="1049"/>
      <c r="CW124" s="1049"/>
      <c r="CX124" s="1049"/>
      <c r="CY124" s="1049"/>
      <c r="CZ124" s="1049"/>
      <c r="DA124" s="1049"/>
      <c r="DB124" s="1049"/>
      <c r="DC124" s="1049"/>
      <c r="DD124" s="1049"/>
      <c r="DE124" s="1049"/>
      <c r="DF124" s="1050"/>
      <c r="DG124" s="1033" t="s">
        <v>452</v>
      </c>
      <c r="DH124" s="1015"/>
      <c r="DI124" s="1015"/>
      <c r="DJ124" s="1015"/>
      <c r="DK124" s="1016"/>
      <c r="DL124" s="1014" t="s">
        <v>444</v>
      </c>
      <c r="DM124" s="1015"/>
      <c r="DN124" s="1015"/>
      <c r="DO124" s="1015"/>
      <c r="DP124" s="1016"/>
      <c r="DQ124" s="1014" t="s">
        <v>444</v>
      </c>
      <c r="DR124" s="1015"/>
      <c r="DS124" s="1015"/>
      <c r="DT124" s="1015"/>
      <c r="DU124" s="1016"/>
      <c r="DV124" s="1017" t="s">
        <v>452</v>
      </c>
      <c r="DW124" s="1018"/>
      <c r="DX124" s="1018"/>
      <c r="DY124" s="1018"/>
      <c r="DZ124" s="1019"/>
    </row>
    <row r="125" spans="1:130" s="226" customFormat="1" ht="26.25" customHeight="1">
      <c r="A125" s="1086"/>
      <c r="B125" s="978"/>
      <c r="C125" s="951" t="s">
        <v>471</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445</v>
      </c>
      <c r="AB125" s="988"/>
      <c r="AC125" s="988"/>
      <c r="AD125" s="988"/>
      <c r="AE125" s="989"/>
      <c r="AF125" s="990" t="s">
        <v>444</v>
      </c>
      <c r="AG125" s="988"/>
      <c r="AH125" s="988"/>
      <c r="AI125" s="988"/>
      <c r="AJ125" s="989"/>
      <c r="AK125" s="990" t="s">
        <v>452</v>
      </c>
      <c r="AL125" s="988"/>
      <c r="AM125" s="988"/>
      <c r="AN125" s="988"/>
      <c r="AO125" s="989"/>
      <c r="AP125" s="991" t="s">
        <v>444</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486</v>
      </c>
      <c r="CL125" s="1036"/>
      <c r="CM125" s="1036"/>
      <c r="CN125" s="1036"/>
      <c r="CO125" s="1037"/>
      <c r="CP125" s="958" t="s">
        <v>487</v>
      </c>
      <c r="CQ125" s="926"/>
      <c r="CR125" s="926"/>
      <c r="CS125" s="926"/>
      <c r="CT125" s="926"/>
      <c r="CU125" s="926"/>
      <c r="CV125" s="926"/>
      <c r="CW125" s="926"/>
      <c r="CX125" s="926"/>
      <c r="CY125" s="926"/>
      <c r="CZ125" s="926"/>
      <c r="DA125" s="926"/>
      <c r="DB125" s="926"/>
      <c r="DC125" s="926"/>
      <c r="DD125" s="926"/>
      <c r="DE125" s="926"/>
      <c r="DF125" s="927"/>
      <c r="DG125" s="959" t="s">
        <v>452</v>
      </c>
      <c r="DH125" s="960"/>
      <c r="DI125" s="960"/>
      <c r="DJ125" s="960"/>
      <c r="DK125" s="960"/>
      <c r="DL125" s="960" t="s">
        <v>444</v>
      </c>
      <c r="DM125" s="960"/>
      <c r="DN125" s="960"/>
      <c r="DO125" s="960"/>
      <c r="DP125" s="960"/>
      <c r="DQ125" s="960" t="s">
        <v>444</v>
      </c>
      <c r="DR125" s="960"/>
      <c r="DS125" s="960"/>
      <c r="DT125" s="960"/>
      <c r="DU125" s="960"/>
      <c r="DV125" s="961" t="s">
        <v>444</v>
      </c>
      <c r="DW125" s="961"/>
      <c r="DX125" s="961"/>
      <c r="DY125" s="961"/>
      <c r="DZ125" s="962"/>
    </row>
    <row r="126" spans="1:130" s="226" customFormat="1" ht="26.25" customHeight="1" thickBot="1">
      <c r="A126" s="1086"/>
      <c r="B126" s="978"/>
      <c r="C126" s="951" t="s">
        <v>473</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8618</v>
      </c>
      <c r="AB126" s="988"/>
      <c r="AC126" s="988"/>
      <c r="AD126" s="988"/>
      <c r="AE126" s="989"/>
      <c r="AF126" s="990">
        <v>8618</v>
      </c>
      <c r="AG126" s="988"/>
      <c r="AH126" s="988"/>
      <c r="AI126" s="988"/>
      <c r="AJ126" s="989"/>
      <c r="AK126" s="990">
        <v>8618</v>
      </c>
      <c r="AL126" s="988"/>
      <c r="AM126" s="988"/>
      <c r="AN126" s="988"/>
      <c r="AO126" s="989"/>
      <c r="AP126" s="991">
        <v>0.1</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488</v>
      </c>
      <c r="CQ126" s="952"/>
      <c r="CR126" s="952"/>
      <c r="CS126" s="952"/>
      <c r="CT126" s="952"/>
      <c r="CU126" s="952"/>
      <c r="CV126" s="952"/>
      <c r="CW126" s="952"/>
      <c r="CX126" s="952"/>
      <c r="CY126" s="952"/>
      <c r="CZ126" s="952"/>
      <c r="DA126" s="952"/>
      <c r="DB126" s="952"/>
      <c r="DC126" s="952"/>
      <c r="DD126" s="952"/>
      <c r="DE126" s="952"/>
      <c r="DF126" s="953"/>
      <c r="DG126" s="954" t="s">
        <v>444</v>
      </c>
      <c r="DH126" s="955"/>
      <c r="DI126" s="955"/>
      <c r="DJ126" s="955"/>
      <c r="DK126" s="955"/>
      <c r="DL126" s="955" t="s">
        <v>445</v>
      </c>
      <c r="DM126" s="955"/>
      <c r="DN126" s="955"/>
      <c r="DO126" s="955"/>
      <c r="DP126" s="955"/>
      <c r="DQ126" s="955" t="s">
        <v>444</v>
      </c>
      <c r="DR126" s="955"/>
      <c r="DS126" s="955"/>
      <c r="DT126" s="955"/>
      <c r="DU126" s="955"/>
      <c r="DV126" s="956" t="s">
        <v>452</v>
      </c>
      <c r="DW126" s="956"/>
      <c r="DX126" s="956"/>
      <c r="DY126" s="956"/>
      <c r="DZ126" s="957"/>
    </row>
    <row r="127" spans="1:130" s="226" customFormat="1" ht="26.25" customHeight="1">
      <c r="A127" s="1087"/>
      <c r="B127" s="980"/>
      <c r="C127" s="1002" t="s">
        <v>489</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4917</v>
      </c>
      <c r="AB127" s="988"/>
      <c r="AC127" s="988"/>
      <c r="AD127" s="988"/>
      <c r="AE127" s="989"/>
      <c r="AF127" s="990">
        <v>6750</v>
      </c>
      <c r="AG127" s="988"/>
      <c r="AH127" s="988"/>
      <c r="AI127" s="988"/>
      <c r="AJ127" s="989"/>
      <c r="AK127" s="990">
        <v>6403</v>
      </c>
      <c r="AL127" s="988"/>
      <c r="AM127" s="988"/>
      <c r="AN127" s="988"/>
      <c r="AO127" s="989"/>
      <c r="AP127" s="991">
        <v>0.1</v>
      </c>
      <c r="AQ127" s="992"/>
      <c r="AR127" s="992"/>
      <c r="AS127" s="992"/>
      <c r="AT127" s="993"/>
      <c r="AU127" s="228"/>
      <c r="AV127" s="228"/>
      <c r="AW127" s="228"/>
      <c r="AX127" s="1060" t="s">
        <v>490</v>
      </c>
      <c r="AY127" s="1061"/>
      <c r="AZ127" s="1061"/>
      <c r="BA127" s="1061"/>
      <c r="BB127" s="1061"/>
      <c r="BC127" s="1061"/>
      <c r="BD127" s="1061"/>
      <c r="BE127" s="1062"/>
      <c r="BF127" s="1063" t="s">
        <v>491</v>
      </c>
      <c r="BG127" s="1061"/>
      <c r="BH127" s="1061"/>
      <c r="BI127" s="1061"/>
      <c r="BJ127" s="1061"/>
      <c r="BK127" s="1061"/>
      <c r="BL127" s="1062"/>
      <c r="BM127" s="1063" t="s">
        <v>492</v>
      </c>
      <c r="BN127" s="1061"/>
      <c r="BO127" s="1061"/>
      <c r="BP127" s="1061"/>
      <c r="BQ127" s="1061"/>
      <c r="BR127" s="1061"/>
      <c r="BS127" s="1062"/>
      <c r="BT127" s="1063" t="s">
        <v>493</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494</v>
      </c>
      <c r="CQ127" s="952"/>
      <c r="CR127" s="952"/>
      <c r="CS127" s="952"/>
      <c r="CT127" s="952"/>
      <c r="CU127" s="952"/>
      <c r="CV127" s="952"/>
      <c r="CW127" s="952"/>
      <c r="CX127" s="952"/>
      <c r="CY127" s="952"/>
      <c r="CZ127" s="952"/>
      <c r="DA127" s="952"/>
      <c r="DB127" s="952"/>
      <c r="DC127" s="952"/>
      <c r="DD127" s="952"/>
      <c r="DE127" s="952"/>
      <c r="DF127" s="953"/>
      <c r="DG127" s="954" t="s">
        <v>452</v>
      </c>
      <c r="DH127" s="955"/>
      <c r="DI127" s="955"/>
      <c r="DJ127" s="955"/>
      <c r="DK127" s="955"/>
      <c r="DL127" s="955" t="s">
        <v>452</v>
      </c>
      <c r="DM127" s="955"/>
      <c r="DN127" s="955"/>
      <c r="DO127" s="955"/>
      <c r="DP127" s="955"/>
      <c r="DQ127" s="955" t="s">
        <v>445</v>
      </c>
      <c r="DR127" s="955"/>
      <c r="DS127" s="955"/>
      <c r="DT127" s="955"/>
      <c r="DU127" s="955"/>
      <c r="DV127" s="956" t="s">
        <v>444</v>
      </c>
      <c r="DW127" s="956"/>
      <c r="DX127" s="956"/>
      <c r="DY127" s="956"/>
      <c r="DZ127" s="957"/>
    </row>
    <row r="128" spans="1:130" s="226" customFormat="1" ht="26.25" customHeight="1" thickBot="1">
      <c r="A128" s="1070" t="s">
        <v>495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496</v>
      </c>
      <c r="X128" s="1072"/>
      <c r="Y128" s="1072"/>
      <c r="Z128" s="1073"/>
      <c r="AA128" s="1074">
        <v>22795</v>
      </c>
      <c r="AB128" s="1075"/>
      <c r="AC128" s="1075"/>
      <c r="AD128" s="1075"/>
      <c r="AE128" s="1076"/>
      <c r="AF128" s="1077">
        <v>17020</v>
      </c>
      <c r="AG128" s="1075"/>
      <c r="AH128" s="1075"/>
      <c r="AI128" s="1075"/>
      <c r="AJ128" s="1076"/>
      <c r="AK128" s="1077">
        <v>10890</v>
      </c>
      <c r="AL128" s="1075"/>
      <c r="AM128" s="1075"/>
      <c r="AN128" s="1075"/>
      <c r="AO128" s="1076"/>
      <c r="AP128" s="1078"/>
      <c r="AQ128" s="1079"/>
      <c r="AR128" s="1079"/>
      <c r="AS128" s="1079"/>
      <c r="AT128" s="1080"/>
      <c r="AU128" s="228"/>
      <c r="AV128" s="228"/>
      <c r="AW128" s="228"/>
      <c r="AX128" s="925" t="s">
        <v>497</v>
      </c>
      <c r="AY128" s="926"/>
      <c r="AZ128" s="926"/>
      <c r="BA128" s="926"/>
      <c r="BB128" s="926"/>
      <c r="BC128" s="926"/>
      <c r="BD128" s="926"/>
      <c r="BE128" s="927"/>
      <c r="BF128" s="1081" t="s">
        <v>444</v>
      </c>
      <c r="BG128" s="1082"/>
      <c r="BH128" s="1082"/>
      <c r="BI128" s="1082"/>
      <c r="BJ128" s="1082"/>
      <c r="BK128" s="1082"/>
      <c r="BL128" s="1083"/>
      <c r="BM128" s="1081">
        <v>14.18</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498</v>
      </c>
      <c r="CQ128" s="755"/>
      <c r="CR128" s="755"/>
      <c r="CS128" s="755"/>
      <c r="CT128" s="755"/>
      <c r="CU128" s="755"/>
      <c r="CV128" s="755"/>
      <c r="CW128" s="755"/>
      <c r="CX128" s="755"/>
      <c r="CY128" s="755"/>
      <c r="CZ128" s="755"/>
      <c r="DA128" s="755"/>
      <c r="DB128" s="755"/>
      <c r="DC128" s="755"/>
      <c r="DD128" s="755"/>
      <c r="DE128" s="755"/>
      <c r="DF128" s="1065"/>
      <c r="DG128" s="1066" t="s">
        <v>418</v>
      </c>
      <c r="DH128" s="1067"/>
      <c r="DI128" s="1067"/>
      <c r="DJ128" s="1067"/>
      <c r="DK128" s="1067"/>
      <c r="DL128" s="1067" t="s">
        <v>418</v>
      </c>
      <c r="DM128" s="1067"/>
      <c r="DN128" s="1067"/>
      <c r="DO128" s="1067"/>
      <c r="DP128" s="1067"/>
      <c r="DQ128" s="1067" t="s">
        <v>418</v>
      </c>
      <c r="DR128" s="1067"/>
      <c r="DS128" s="1067"/>
      <c r="DT128" s="1067"/>
      <c r="DU128" s="1067"/>
      <c r="DV128" s="1068" t="s">
        <v>395</v>
      </c>
      <c r="DW128" s="1068"/>
      <c r="DX128" s="1068"/>
      <c r="DY128" s="1068"/>
      <c r="DZ128" s="1069"/>
    </row>
    <row r="129" spans="1:131" s="226" customFormat="1" ht="26.25" customHeight="1">
      <c r="A129" s="963" t="s">
        <v>110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499</v>
      </c>
      <c r="X129" s="1100"/>
      <c r="Y129" s="1100"/>
      <c r="Z129" s="1101"/>
      <c r="AA129" s="987">
        <v>6115334</v>
      </c>
      <c r="AB129" s="988"/>
      <c r="AC129" s="988"/>
      <c r="AD129" s="988"/>
      <c r="AE129" s="989"/>
      <c r="AF129" s="990">
        <v>6353946</v>
      </c>
      <c r="AG129" s="988"/>
      <c r="AH129" s="988"/>
      <c r="AI129" s="988"/>
      <c r="AJ129" s="989"/>
      <c r="AK129" s="990">
        <v>6638940</v>
      </c>
      <c r="AL129" s="988"/>
      <c r="AM129" s="988"/>
      <c r="AN129" s="988"/>
      <c r="AO129" s="989"/>
      <c r="AP129" s="1102"/>
      <c r="AQ129" s="1103"/>
      <c r="AR129" s="1103"/>
      <c r="AS129" s="1103"/>
      <c r="AT129" s="1104"/>
      <c r="AU129" s="229"/>
      <c r="AV129" s="229"/>
      <c r="AW129" s="229"/>
      <c r="AX129" s="1094" t="s">
        <v>500</v>
      </c>
      <c r="AY129" s="952"/>
      <c r="AZ129" s="952"/>
      <c r="BA129" s="952"/>
      <c r="BB129" s="952"/>
      <c r="BC129" s="952"/>
      <c r="BD129" s="952"/>
      <c r="BE129" s="953"/>
      <c r="BF129" s="1095" t="s">
        <v>418</v>
      </c>
      <c r="BG129" s="1096"/>
      <c r="BH129" s="1096"/>
      <c r="BI129" s="1096"/>
      <c r="BJ129" s="1096"/>
      <c r="BK129" s="1096"/>
      <c r="BL129" s="1097"/>
      <c r="BM129" s="1095">
        <v>19.18</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3" t="s">
        <v>501</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502</v>
      </c>
      <c r="X130" s="1100"/>
      <c r="Y130" s="1100"/>
      <c r="Z130" s="1101"/>
      <c r="AA130" s="987">
        <v>836129</v>
      </c>
      <c r="AB130" s="988"/>
      <c r="AC130" s="988"/>
      <c r="AD130" s="988"/>
      <c r="AE130" s="989"/>
      <c r="AF130" s="990">
        <v>851085</v>
      </c>
      <c r="AG130" s="988"/>
      <c r="AH130" s="988"/>
      <c r="AI130" s="988"/>
      <c r="AJ130" s="989"/>
      <c r="AK130" s="990">
        <v>873384</v>
      </c>
      <c r="AL130" s="988"/>
      <c r="AM130" s="988"/>
      <c r="AN130" s="988"/>
      <c r="AO130" s="989"/>
      <c r="AP130" s="1102"/>
      <c r="AQ130" s="1103"/>
      <c r="AR130" s="1103"/>
      <c r="AS130" s="1103"/>
      <c r="AT130" s="1104"/>
      <c r="AU130" s="229"/>
      <c r="AV130" s="229"/>
      <c r="AW130" s="229"/>
      <c r="AX130" s="1094" t="s">
        <v>503</v>
      </c>
      <c r="AY130" s="952"/>
      <c r="AZ130" s="952"/>
      <c r="BA130" s="952"/>
      <c r="BB130" s="952"/>
      <c r="BC130" s="952"/>
      <c r="BD130" s="952"/>
      <c r="BE130" s="953"/>
      <c r="BF130" s="1130">
        <v>6.2</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504</v>
      </c>
      <c r="X131" s="1137"/>
      <c r="Y131" s="1137"/>
      <c r="Z131" s="1138"/>
      <c r="AA131" s="1033">
        <v>5279205</v>
      </c>
      <c r="AB131" s="1015"/>
      <c r="AC131" s="1015"/>
      <c r="AD131" s="1015"/>
      <c r="AE131" s="1016"/>
      <c r="AF131" s="1014">
        <v>5502861</v>
      </c>
      <c r="AG131" s="1015"/>
      <c r="AH131" s="1015"/>
      <c r="AI131" s="1015"/>
      <c r="AJ131" s="1016"/>
      <c r="AK131" s="1014">
        <v>5765556</v>
      </c>
      <c r="AL131" s="1015"/>
      <c r="AM131" s="1015"/>
      <c r="AN131" s="1015"/>
      <c r="AO131" s="1016"/>
      <c r="AP131" s="1139"/>
      <c r="AQ131" s="1140"/>
      <c r="AR131" s="1140"/>
      <c r="AS131" s="1140"/>
      <c r="AT131" s="1141"/>
      <c r="AU131" s="229"/>
      <c r="AV131" s="229"/>
      <c r="AW131" s="229"/>
      <c r="AX131" s="1112" t="s">
        <v>505</v>
      </c>
      <c r="AY131" s="755"/>
      <c r="AZ131" s="755"/>
      <c r="BA131" s="755"/>
      <c r="BB131" s="755"/>
      <c r="BC131" s="755"/>
      <c r="BD131" s="755"/>
      <c r="BE131" s="1065"/>
      <c r="BF131" s="1113">
        <v>9.9</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9" t="s">
        <v>506</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507</v>
      </c>
      <c r="W132" s="1123"/>
      <c r="X132" s="1123"/>
      <c r="Y132" s="1123"/>
      <c r="Z132" s="1124"/>
      <c r="AA132" s="1125">
        <v>6.3151364650000001</v>
      </c>
      <c r="AB132" s="1126"/>
      <c r="AC132" s="1126"/>
      <c r="AD132" s="1126"/>
      <c r="AE132" s="1127"/>
      <c r="AF132" s="1128">
        <v>6.1511820850000003</v>
      </c>
      <c r="AG132" s="1126"/>
      <c r="AH132" s="1126"/>
      <c r="AI132" s="1126"/>
      <c r="AJ132" s="1127"/>
      <c r="AK132" s="1128">
        <v>6.3757597710000002</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508</v>
      </c>
      <c r="W133" s="1106"/>
      <c r="X133" s="1106"/>
      <c r="Y133" s="1106"/>
      <c r="Z133" s="1107"/>
      <c r="AA133" s="1108">
        <v>6.2</v>
      </c>
      <c r="AB133" s="1109"/>
      <c r="AC133" s="1109"/>
      <c r="AD133" s="1109"/>
      <c r="AE133" s="1110"/>
      <c r="AF133" s="1108">
        <v>6.3</v>
      </c>
      <c r="AG133" s="1109"/>
      <c r="AH133" s="1109"/>
      <c r="AI133" s="1109"/>
      <c r="AJ133" s="1110"/>
      <c r="AK133" s="1108">
        <v>6.2</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7HlHpeWIKg1lIRYq6pHZi59ojcFv3PWR/QLxkW/hlokeYi59bLYPxfQPPhtdlRMZfkdQDQ6kIYQDhxEaTZlKw==" saltValue="p474T/Zh/WZxdUKGpqvBT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256" customWidth="1"/>
    <col min="121" max="121" width="0" style="255" hidden="1" customWidth="1"/>
    <col min="122" max="16384" width="9" style="255" hidden="1"/>
  </cols>
  <sheetData>
    <row r="1" spans="1:120" ht="13.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55"/>
    </row>
    <row r="17" spans="119:120" ht="13.2">
      <c r="DP17" s="255"/>
    </row>
    <row r="18" spans="119:120" ht="13.2"/>
    <row r="19" spans="119:120" ht="13.2"/>
    <row r="20" spans="119:120" ht="13.2">
      <c r="DO20" s="255"/>
      <c r="DP20" s="255"/>
    </row>
    <row r="21" spans="119:120" ht="13.2">
      <c r="DP21" s="255"/>
    </row>
    <row r="22" spans="119:120" ht="13.2"/>
    <row r="23" spans="119:120" ht="13.2">
      <c r="DO23" s="255"/>
      <c r="DP23" s="255"/>
    </row>
    <row r="24" spans="119:120" ht="13.2">
      <c r="DP24" s="255"/>
    </row>
    <row r="25" spans="119:120" ht="13.2">
      <c r="DP25" s="255"/>
    </row>
    <row r="26" spans="119:120" ht="13.2">
      <c r="DO26" s="255"/>
      <c r="DP26" s="255"/>
    </row>
    <row r="27" spans="119:120" ht="13.2"/>
    <row r="28" spans="119:120" ht="13.2">
      <c r="DO28" s="255"/>
      <c r="DP28" s="255"/>
    </row>
    <row r="29" spans="119:120" ht="13.2">
      <c r="DP29" s="255"/>
    </row>
    <row r="30" spans="119:120" ht="13.2"/>
    <row r="31" spans="119:120" ht="13.2">
      <c r="DO31" s="255"/>
      <c r="DP31" s="255"/>
    </row>
    <row r="32" spans="119:120" ht="13.2"/>
    <row r="33" spans="98:120" ht="13.2">
      <c r="DO33" s="255"/>
      <c r="DP33" s="255"/>
    </row>
    <row r="34" spans="98:120" ht="13.2">
      <c r="DM34" s="255"/>
    </row>
    <row r="35" spans="98:120" ht="13.2">
      <c r="CT35" s="255"/>
      <c r="CU35" s="255"/>
      <c r="CV35" s="255"/>
      <c r="CY35" s="255"/>
      <c r="CZ35" s="255"/>
      <c r="DA35" s="255"/>
      <c r="DD35" s="255"/>
      <c r="DE35" s="255"/>
      <c r="DF35" s="255"/>
      <c r="DI35" s="255"/>
      <c r="DJ35" s="255"/>
      <c r="DK35" s="255"/>
      <c r="DM35" s="255"/>
      <c r="DN35" s="255"/>
      <c r="DO35" s="255"/>
      <c r="DP35" s="255"/>
    </row>
    <row r="36" spans="98:120" ht="13.2"/>
    <row r="37" spans="98:120" ht="13.2">
      <c r="CW37" s="255"/>
      <c r="DB37" s="255"/>
      <c r="DG37" s="255"/>
      <c r="DL37" s="255"/>
      <c r="DP37" s="255"/>
    </row>
    <row r="38" spans="98:120" ht="13.2">
      <c r="CT38" s="255"/>
      <c r="CU38" s="255"/>
      <c r="CV38" s="255"/>
      <c r="CW38" s="255"/>
      <c r="CY38" s="255"/>
      <c r="CZ38" s="255"/>
      <c r="DA38" s="255"/>
      <c r="DB38" s="255"/>
      <c r="DD38" s="255"/>
      <c r="DE38" s="255"/>
      <c r="DF38" s="255"/>
      <c r="DG38" s="255"/>
      <c r="DI38" s="255"/>
      <c r="DJ38" s="255"/>
      <c r="DK38" s="255"/>
      <c r="DL38" s="255"/>
      <c r="DN38" s="255"/>
      <c r="DO38" s="255"/>
      <c r="DP38" s="255"/>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55"/>
      <c r="DO49" s="255"/>
      <c r="DP49" s="255"/>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55"/>
      <c r="CS63" s="255"/>
      <c r="CX63" s="255"/>
      <c r="DC63" s="255"/>
      <c r="DH63" s="255"/>
    </row>
    <row r="64" spans="22:120" ht="13.2">
      <c r="V64" s="255"/>
    </row>
    <row r="65" spans="15:120" ht="13.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c r="Q66" s="255"/>
      <c r="S66" s="255"/>
      <c r="U66" s="255"/>
      <c r="DM66" s="255"/>
    </row>
    <row r="67" spans="15:120" ht="13.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row r="69" spans="15:120" ht="13.2"/>
    <row r="70" spans="15:120" ht="13.2"/>
    <row r="71" spans="15:120" ht="13.2"/>
    <row r="72" spans="15:120" ht="13.2">
      <c r="DP72" s="255"/>
    </row>
    <row r="73" spans="15:120" ht="13.2">
      <c r="DP73" s="255"/>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55"/>
      <c r="CX96" s="255"/>
      <c r="DC96" s="255"/>
      <c r="DH96" s="255"/>
    </row>
    <row r="97" spans="24:120" ht="13.2">
      <c r="CS97" s="255"/>
      <c r="CX97" s="255"/>
      <c r="DC97" s="255"/>
      <c r="DH97" s="255"/>
      <c r="DP97" s="256" t="s">
        <v>509</v>
      </c>
    </row>
    <row r="98" spans="24:120" ht="13.2" hidden="1">
      <c r="CS98" s="255"/>
      <c r="CX98" s="255"/>
      <c r="DC98" s="255"/>
      <c r="DH98" s="255"/>
    </row>
    <row r="99" spans="24:120" ht="13.2"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t="13.2" hidden="1">
      <c r="CT103" s="255"/>
      <c r="CV103" s="255"/>
      <c r="CW103" s="255"/>
      <c r="CY103" s="255"/>
      <c r="DA103" s="255"/>
      <c r="DB103" s="255"/>
      <c r="DD103" s="255"/>
      <c r="DF103" s="255"/>
      <c r="DG103" s="255"/>
      <c r="DI103" s="255"/>
      <c r="DK103" s="255"/>
      <c r="DL103" s="255"/>
      <c r="DM103" s="255"/>
      <c r="DN103" s="255"/>
      <c r="DO103" s="255"/>
      <c r="DP103" s="255"/>
    </row>
    <row r="104" spans="24:120" ht="13.2" hidden="1">
      <c r="CV104" s="255"/>
      <c r="CW104" s="255"/>
      <c r="DA104" s="255"/>
      <c r="DB104" s="255"/>
      <c r="DF104" s="255"/>
      <c r="DG104" s="255"/>
      <c r="DK104" s="255"/>
      <c r="DL104" s="255"/>
      <c r="DN104" s="255"/>
      <c r="DO104" s="255"/>
      <c r="DP104" s="255"/>
    </row>
    <row r="105" spans="24:120" ht="12.75" hidden="1" customHeight="1"/>
  </sheetData>
  <sheetProtection algorithmName="SHA-512" hashValue="6GOx9S1c7vh5wKGQqw1WBhWFZNS04Exdz1iS7si/ua7SBQehfNBG8S11AYIK+g5dasADSHfHx/mjxAYTwpOpFQ==" saltValue="hcqd54syqUgFrEbYsGDu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56" customWidth="1"/>
    <col min="117" max="16384" width="9" style="255" hidden="1"/>
  </cols>
  <sheetData>
    <row r="1" spans="2:116" ht="13.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row r="3" spans="2:116" ht="13.2"/>
    <row r="4" spans="2:116" ht="13.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row r="20" spans="9:116" ht="13.2"/>
    <row r="21" spans="9:116" ht="13.2">
      <c r="DL21" s="255"/>
    </row>
    <row r="22" spans="9:116" ht="13.2">
      <c r="DI22" s="255"/>
      <c r="DJ22" s="255"/>
      <c r="DK22" s="255"/>
      <c r="DL22" s="255"/>
    </row>
    <row r="23" spans="9:116" ht="13.2">
      <c r="CY23" s="255"/>
      <c r="CZ23" s="255"/>
      <c r="DA23" s="255"/>
      <c r="DB23" s="255"/>
      <c r="DC23" s="255"/>
      <c r="DD23" s="255"/>
      <c r="DE23" s="255"/>
      <c r="DF23" s="255"/>
      <c r="DG23" s="255"/>
      <c r="DH23" s="255"/>
      <c r="DI23" s="255"/>
      <c r="DJ23" s="255"/>
      <c r="DK23" s="255"/>
      <c r="DL23" s="255"/>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55"/>
      <c r="DA35" s="255"/>
      <c r="DB35" s="255"/>
      <c r="DC35" s="255"/>
      <c r="DD35" s="255"/>
      <c r="DE35" s="255"/>
      <c r="DF35" s="255"/>
      <c r="DG35" s="255"/>
      <c r="DH35" s="255"/>
      <c r="DI35" s="255"/>
      <c r="DJ35" s="255"/>
      <c r="DK35" s="255"/>
      <c r="DL35" s="255"/>
    </row>
    <row r="36" spans="15:116" ht="13.2"/>
    <row r="37" spans="15:116" ht="13.2">
      <c r="DL37" s="255"/>
    </row>
    <row r="38" spans="15:116" ht="13.2">
      <c r="DI38" s="255"/>
      <c r="DJ38" s="255"/>
      <c r="DK38" s="255"/>
      <c r="DL38" s="255"/>
    </row>
    <row r="39" spans="15:116" ht="13.2"/>
    <row r="40" spans="15:116" ht="13.2"/>
    <row r="41" spans="15:116" ht="13.2"/>
    <row r="42" spans="15:116" ht="13.2"/>
    <row r="43" spans="15:116" ht="13.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c r="DL44" s="255"/>
    </row>
    <row r="45" spans="15:116" ht="13.2"/>
    <row r="46" spans="15:116" ht="13.2">
      <c r="DA46" s="255"/>
      <c r="DB46" s="255"/>
      <c r="DC46" s="255"/>
      <c r="DD46" s="255"/>
      <c r="DE46" s="255"/>
      <c r="DF46" s="255"/>
      <c r="DG46" s="255"/>
      <c r="DH46" s="255"/>
      <c r="DI46" s="255"/>
      <c r="DJ46" s="255"/>
      <c r="DK46" s="255"/>
      <c r="DL46" s="255"/>
    </row>
    <row r="47" spans="15:116" ht="13.2"/>
    <row r="48" spans="15:116" ht="13.2"/>
    <row r="49" spans="104:116" ht="13.2"/>
    <row r="50" spans="104:116" ht="13.2">
      <c r="CZ50" s="255"/>
      <c r="DA50" s="255"/>
      <c r="DB50" s="255"/>
      <c r="DC50" s="255"/>
      <c r="DD50" s="255"/>
      <c r="DE50" s="255"/>
      <c r="DF50" s="255"/>
      <c r="DG50" s="255"/>
      <c r="DH50" s="255"/>
      <c r="DI50" s="255"/>
      <c r="DJ50" s="255"/>
      <c r="DK50" s="255"/>
      <c r="DL50" s="255"/>
    </row>
    <row r="51" spans="104:116" ht="13.2"/>
    <row r="52" spans="104:116" ht="13.2"/>
    <row r="53" spans="104:116" ht="13.2">
      <c r="DL53" s="255"/>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55"/>
      <c r="DD67" s="255"/>
      <c r="DE67" s="255"/>
      <c r="DF67" s="255"/>
      <c r="DG67" s="255"/>
      <c r="DH67" s="255"/>
      <c r="DI67" s="255"/>
      <c r="DJ67" s="255"/>
      <c r="DK67" s="255"/>
      <c r="DL67" s="255"/>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n5Jur2+KAltkDcIUFL+919JDJe/KieNT5gLH7m9RKzkFXs+tjFv9aLbtfE0Z2SFuI/RCgTFI3CRPl7iktiYZaQ==" saltValue="Xk+mYTMFWY7b+OHUwvfUQ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c r="AS1" s="258"/>
      <c r="AT1" s="258"/>
    </row>
    <row r="2" spans="1:46" ht="13.2">
      <c r="AS2" s="258"/>
      <c r="AT2" s="258"/>
    </row>
    <row r="3" spans="1:46" ht="13.2">
      <c r="AS3" s="258"/>
      <c r="AT3" s="258"/>
    </row>
    <row r="4" spans="1:46" ht="13.2">
      <c r="AS4" s="258"/>
      <c r="AT4" s="258"/>
    </row>
    <row r="5" spans="1:46" ht="16.2">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512</v>
      </c>
      <c r="AP7" s="268"/>
      <c r="AQ7" s="269" t="s">
        <v>513</v>
      </c>
      <c r="AR7" s="270"/>
    </row>
    <row r="8" spans="1:46" ht="13.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514</v>
      </c>
      <c r="AQ8" s="275" t="s">
        <v>515</v>
      </c>
      <c r="AR8" s="276" t="s">
        <v>516</v>
      </c>
    </row>
    <row r="9" spans="1:46" ht="13.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517</v>
      </c>
      <c r="AL9" s="1146"/>
      <c r="AM9" s="1146"/>
      <c r="AN9" s="1147"/>
      <c r="AO9" s="277">
        <v>1960746</v>
      </c>
      <c r="AP9" s="277">
        <v>124137</v>
      </c>
      <c r="AQ9" s="278">
        <v>91900</v>
      </c>
      <c r="AR9" s="279">
        <v>35.1</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518</v>
      </c>
      <c r="AL10" s="1146"/>
      <c r="AM10" s="1146"/>
      <c r="AN10" s="1147"/>
      <c r="AO10" s="280">
        <v>215922</v>
      </c>
      <c r="AP10" s="280">
        <v>13670</v>
      </c>
      <c r="AQ10" s="281">
        <v>11848</v>
      </c>
      <c r="AR10" s="282">
        <v>15.4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519</v>
      </c>
      <c r="AL11" s="1146"/>
      <c r="AM11" s="1146"/>
      <c r="AN11" s="1147"/>
      <c r="AO11" s="280" t="s">
        <v>520</v>
      </c>
      <c r="AP11" s="280" t="s">
        <v>520</v>
      </c>
      <c r="AQ11" s="281">
        <v>323</v>
      </c>
      <c r="AR11" s="282" t="s">
        <v>520</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521</v>
      </c>
      <c r="AL12" s="1146"/>
      <c r="AM12" s="1146"/>
      <c r="AN12" s="1147"/>
      <c r="AO12" s="280" t="s">
        <v>520</v>
      </c>
      <c r="AP12" s="280" t="s">
        <v>520</v>
      </c>
      <c r="AQ12" s="281">
        <v>21</v>
      </c>
      <c r="AR12" s="282" t="s">
        <v>520</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522</v>
      </c>
      <c r="AL13" s="1146"/>
      <c r="AM13" s="1146"/>
      <c r="AN13" s="1147"/>
      <c r="AO13" s="280">
        <v>53448</v>
      </c>
      <c r="AP13" s="280">
        <v>3384</v>
      </c>
      <c r="AQ13" s="281">
        <v>3646</v>
      </c>
      <c r="AR13" s="282">
        <v>-7.2</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523</v>
      </c>
      <c r="AL14" s="1146"/>
      <c r="AM14" s="1146"/>
      <c r="AN14" s="1147"/>
      <c r="AO14" s="280">
        <v>18100</v>
      </c>
      <c r="AP14" s="280">
        <v>1146</v>
      </c>
      <c r="AQ14" s="281">
        <v>1700</v>
      </c>
      <c r="AR14" s="282">
        <v>-32.6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524</v>
      </c>
      <c r="AL15" s="1149"/>
      <c r="AM15" s="1149"/>
      <c r="AN15" s="1150"/>
      <c r="AO15" s="280">
        <v>-145891</v>
      </c>
      <c r="AP15" s="280">
        <v>-9237</v>
      </c>
      <c r="AQ15" s="281">
        <v>-7027</v>
      </c>
      <c r="AR15" s="282">
        <v>31.5</v>
      </c>
    </row>
    <row r="16" spans="1:46" ht="13.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188</v>
      </c>
      <c r="AL16" s="1149"/>
      <c r="AM16" s="1149"/>
      <c r="AN16" s="1150"/>
      <c r="AO16" s="280">
        <v>2102325</v>
      </c>
      <c r="AP16" s="280">
        <v>133101</v>
      </c>
      <c r="AQ16" s="281">
        <v>102411</v>
      </c>
      <c r="AR16" s="282">
        <v>30</v>
      </c>
    </row>
    <row r="17" spans="1:46" ht="13.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ht="13.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ht="13.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529</v>
      </c>
      <c r="AL21" s="1152"/>
      <c r="AM21" s="1152"/>
      <c r="AN21" s="1153"/>
      <c r="AO21" s="293">
        <v>13.17</v>
      </c>
      <c r="AP21" s="294">
        <v>9.23</v>
      </c>
      <c r="AQ21" s="295">
        <v>3.94</v>
      </c>
      <c r="AR21" s="263"/>
      <c r="AS21" s="296"/>
      <c r="AT21" s="292"/>
    </row>
    <row r="22" spans="1:46" s="297" customFormat="1" ht="13.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530</v>
      </c>
      <c r="AL22" s="1152"/>
      <c r="AM22" s="1152"/>
      <c r="AN22" s="1153"/>
      <c r="AO22" s="298">
        <v>95.7</v>
      </c>
      <c r="AP22" s="299">
        <v>96.8</v>
      </c>
      <c r="AQ22" s="300">
        <v>-1.1000000000000001</v>
      </c>
      <c r="AR22" s="284"/>
      <c r="AS22" s="296"/>
      <c r="AT22" s="292"/>
    </row>
    <row r="23" spans="1:46" s="297" customFormat="1" ht="13.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c r="A26" s="1142" t="s">
        <v>531</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ht="13.2">
      <c r="A27" s="305"/>
      <c r="AO27" s="258"/>
      <c r="AP27" s="258"/>
      <c r="AQ27" s="258"/>
      <c r="AR27" s="258"/>
      <c r="AS27" s="258"/>
      <c r="AT27" s="258"/>
    </row>
    <row r="28" spans="1:46" ht="16.2">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512</v>
      </c>
      <c r="AP30" s="268"/>
      <c r="AQ30" s="269" t="s">
        <v>513</v>
      </c>
      <c r="AR30" s="270"/>
    </row>
    <row r="31" spans="1:46" ht="13.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514</v>
      </c>
      <c r="AQ31" s="275" t="s">
        <v>515</v>
      </c>
      <c r="AR31" s="276" t="s">
        <v>516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534</v>
      </c>
      <c r="AL32" s="1160"/>
      <c r="AM32" s="1160"/>
      <c r="AN32" s="1161"/>
      <c r="AO32" s="308">
        <v>941873</v>
      </c>
      <c r="AP32" s="308">
        <v>59631</v>
      </c>
      <c r="AQ32" s="309">
        <v>50517</v>
      </c>
      <c r="AR32" s="310">
        <v>18</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535</v>
      </c>
      <c r="AL33" s="1160"/>
      <c r="AM33" s="1160"/>
      <c r="AN33" s="1161"/>
      <c r="AO33" s="308" t="s">
        <v>520</v>
      </c>
      <c r="AP33" s="308" t="s">
        <v>520</v>
      </c>
      <c r="AQ33" s="309" t="s">
        <v>520</v>
      </c>
      <c r="AR33" s="310" t="s">
        <v>520</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536</v>
      </c>
      <c r="AL34" s="1160"/>
      <c r="AM34" s="1160"/>
      <c r="AN34" s="1161"/>
      <c r="AO34" s="308" t="s">
        <v>520</v>
      </c>
      <c r="AP34" s="308" t="s">
        <v>520</v>
      </c>
      <c r="AQ34" s="309">
        <v>23</v>
      </c>
      <c r="AR34" s="310" t="s">
        <v>520</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537</v>
      </c>
      <c r="AL35" s="1160"/>
      <c r="AM35" s="1160"/>
      <c r="AN35" s="1161"/>
      <c r="AO35" s="308">
        <v>264436</v>
      </c>
      <c r="AP35" s="308">
        <v>16742</v>
      </c>
      <c r="AQ35" s="309">
        <v>15430</v>
      </c>
      <c r="AR35" s="310">
        <v>8.5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538</v>
      </c>
      <c r="AL36" s="1160"/>
      <c r="AM36" s="1160"/>
      <c r="AN36" s="1161"/>
      <c r="AO36" s="308">
        <v>30531</v>
      </c>
      <c r="AP36" s="308">
        <v>1933</v>
      </c>
      <c r="AQ36" s="309">
        <v>2664</v>
      </c>
      <c r="AR36" s="310">
        <v>-27.4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539</v>
      </c>
      <c r="AL37" s="1160"/>
      <c r="AM37" s="1160"/>
      <c r="AN37" s="1161"/>
      <c r="AO37" s="308">
        <v>15021</v>
      </c>
      <c r="AP37" s="308">
        <v>951</v>
      </c>
      <c r="AQ37" s="309">
        <v>451</v>
      </c>
      <c r="AR37" s="310">
        <v>110.9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540</v>
      </c>
      <c r="AL38" s="1163"/>
      <c r="AM38" s="1163"/>
      <c r="AN38" s="1164"/>
      <c r="AO38" s="311">
        <v>11</v>
      </c>
      <c r="AP38" s="311">
        <v>1</v>
      </c>
      <c r="AQ38" s="312">
        <v>4</v>
      </c>
      <c r="AR38" s="300">
        <v>-75</v>
      </c>
      <c r="AS38" s="307"/>
    </row>
    <row r="39" spans="1:46" ht="13.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541</v>
      </c>
      <c r="AL39" s="1163"/>
      <c r="AM39" s="1163"/>
      <c r="AN39" s="1164"/>
      <c r="AO39" s="308">
        <v>-10890</v>
      </c>
      <c r="AP39" s="308">
        <v>-689</v>
      </c>
      <c r="AQ39" s="309">
        <v>-3528</v>
      </c>
      <c r="AR39" s="310">
        <v>-80.5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542</v>
      </c>
      <c r="AL40" s="1160"/>
      <c r="AM40" s="1160"/>
      <c r="AN40" s="1161"/>
      <c r="AO40" s="308">
        <v>-873384</v>
      </c>
      <c r="AP40" s="308">
        <v>-55295</v>
      </c>
      <c r="AQ40" s="309">
        <v>-45748</v>
      </c>
      <c r="AR40" s="310">
        <v>20.9</v>
      </c>
      <c r="AS40" s="307"/>
    </row>
    <row r="41" spans="1:46" ht="13.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300</v>
      </c>
      <c r="AL41" s="1166"/>
      <c r="AM41" s="1166"/>
      <c r="AN41" s="1167"/>
      <c r="AO41" s="308">
        <v>367598</v>
      </c>
      <c r="AP41" s="308">
        <v>23273</v>
      </c>
      <c r="AQ41" s="309">
        <v>19813</v>
      </c>
      <c r="AR41" s="310">
        <v>17.5</v>
      </c>
      <c r="AS41" s="307"/>
    </row>
    <row r="42" spans="1:46" ht="13.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ht="13.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512</v>
      </c>
      <c r="AN49" s="1156" t="s">
        <v>546</v>
      </c>
      <c r="AO49" s="1157"/>
      <c r="AP49" s="1157"/>
      <c r="AQ49" s="1157"/>
      <c r="AR49" s="1158"/>
    </row>
    <row r="50" spans="1:44" ht="13.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547</v>
      </c>
      <c r="AO50" s="325" t="s">
        <v>548</v>
      </c>
      <c r="AP50" s="326" t="s">
        <v>549</v>
      </c>
      <c r="AQ50" s="327" t="s">
        <v>550</v>
      </c>
      <c r="AR50" s="328" t="s">
        <v>551</v>
      </c>
    </row>
    <row r="51" spans="1:44" ht="13.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1492000</v>
      </c>
      <c r="AN51" s="330">
        <v>87977</v>
      </c>
      <c r="AO51" s="331">
        <v>83.5</v>
      </c>
      <c r="AP51" s="332">
        <v>67343</v>
      </c>
      <c r="AQ51" s="333">
        <v>0.1</v>
      </c>
      <c r="AR51" s="334">
        <v>83.4</v>
      </c>
    </row>
    <row r="52" spans="1:44" ht="13.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386689</v>
      </c>
      <c r="AN52" s="338">
        <v>22801</v>
      </c>
      <c r="AO52" s="339">
        <v>-2.1</v>
      </c>
      <c r="AP52" s="340">
        <v>32865</v>
      </c>
      <c r="AQ52" s="341">
        <v>-6.3</v>
      </c>
      <c r="AR52" s="342">
        <v>4.2</v>
      </c>
    </row>
    <row r="53" spans="1:44" ht="13.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1531729</v>
      </c>
      <c r="AN53" s="330">
        <v>91676</v>
      </c>
      <c r="AO53" s="331">
        <v>4.2</v>
      </c>
      <c r="AP53" s="332">
        <v>73475</v>
      </c>
      <c r="AQ53" s="333">
        <v>9.1</v>
      </c>
      <c r="AR53" s="334">
        <v>-4.9000000000000004</v>
      </c>
    </row>
    <row r="54" spans="1:44" ht="13.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927946</v>
      </c>
      <c r="AN54" s="338">
        <v>55539</v>
      </c>
      <c r="AO54" s="339">
        <v>143.6</v>
      </c>
      <c r="AP54" s="340">
        <v>43072</v>
      </c>
      <c r="AQ54" s="341">
        <v>31.1</v>
      </c>
      <c r="AR54" s="342">
        <v>112.5</v>
      </c>
    </row>
    <row r="55" spans="1:44" ht="13.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1558257</v>
      </c>
      <c r="AN55" s="330">
        <v>95103</v>
      </c>
      <c r="AO55" s="331">
        <v>3.7</v>
      </c>
      <c r="AP55" s="332">
        <v>87464</v>
      </c>
      <c r="AQ55" s="333">
        <v>19</v>
      </c>
      <c r="AR55" s="334">
        <v>-15.3</v>
      </c>
    </row>
    <row r="56" spans="1:44" ht="13.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876520</v>
      </c>
      <c r="AN56" s="338">
        <v>53495</v>
      </c>
      <c r="AO56" s="339">
        <v>-3.7</v>
      </c>
      <c r="AP56" s="340">
        <v>47479</v>
      </c>
      <c r="AQ56" s="341">
        <v>10.199999999999999</v>
      </c>
      <c r="AR56" s="342">
        <v>-13.9</v>
      </c>
    </row>
    <row r="57" spans="1:44" ht="13.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1063274</v>
      </c>
      <c r="AN57" s="330">
        <v>65989</v>
      </c>
      <c r="AO57" s="331">
        <v>-30.6</v>
      </c>
      <c r="AP57" s="332">
        <v>96248</v>
      </c>
      <c r="AQ57" s="333">
        <v>10</v>
      </c>
      <c r="AR57" s="334">
        <v>-40.6</v>
      </c>
    </row>
    <row r="58" spans="1:44" ht="13.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706914</v>
      </c>
      <c r="AN58" s="338">
        <v>43872</v>
      </c>
      <c r="AO58" s="339">
        <v>-18</v>
      </c>
      <c r="AP58" s="340">
        <v>55768</v>
      </c>
      <c r="AQ58" s="341">
        <v>17.5</v>
      </c>
      <c r="AR58" s="342">
        <v>-35.5</v>
      </c>
    </row>
    <row r="59" spans="1:44" ht="13.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886286</v>
      </c>
      <c r="AN59" s="330">
        <v>56112</v>
      </c>
      <c r="AO59" s="331">
        <v>-15</v>
      </c>
      <c r="AP59" s="332">
        <v>76413</v>
      </c>
      <c r="AQ59" s="333">
        <v>-20.6</v>
      </c>
      <c r="AR59" s="334">
        <v>5.6</v>
      </c>
    </row>
    <row r="60" spans="1:44" ht="13.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487247</v>
      </c>
      <c r="AN60" s="338">
        <v>30848</v>
      </c>
      <c r="AO60" s="339">
        <v>-29.7</v>
      </c>
      <c r="AP60" s="340">
        <v>39658</v>
      </c>
      <c r="AQ60" s="341">
        <v>-28.9</v>
      </c>
      <c r="AR60" s="342">
        <v>-0.8</v>
      </c>
    </row>
    <row r="61" spans="1:44" ht="13.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1306309</v>
      </c>
      <c r="AN61" s="345">
        <v>79371</v>
      </c>
      <c r="AO61" s="346">
        <v>9.1999999999999993</v>
      </c>
      <c r="AP61" s="347">
        <v>80189</v>
      </c>
      <c r="AQ61" s="348">
        <v>3.5</v>
      </c>
      <c r="AR61" s="334">
        <v>5.7</v>
      </c>
    </row>
    <row r="62" spans="1:44" ht="13.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677063</v>
      </c>
      <c r="AN62" s="338">
        <v>41311</v>
      </c>
      <c r="AO62" s="339">
        <v>18</v>
      </c>
      <c r="AP62" s="340">
        <v>43768</v>
      </c>
      <c r="AQ62" s="341">
        <v>4.7</v>
      </c>
      <c r="AR62" s="342">
        <v>13.3</v>
      </c>
    </row>
    <row r="63" spans="1:44" ht="13.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t="13.2" hidden="1">
      <c r="AK70" s="258"/>
      <c r="AL70" s="258"/>
      <c r="AM70" s="258"/>
      <c r="AN70" s="258"/>
      <c r="AO70" s="258"/>
      <c r="AP70" s="258"/>
      <c r="AQ70" s="258"/>
      <c r="AR70" s="258"/>
    </row>
    <row r="71" spans="1:46" ht="13.2" hidden="1">
      <c r="AK71" s="258"/>
      <c r="AL71" s="258"/>
      <c r="AM71" s="258"/>
      <c r="AN71" s="258"/>
      <c r="AO71" s="258"/>
      <c r="AP71" s="258"/>
      <c r="AQ71" s="258"/>
      <c r="AR71" s="258"/>
    </row>
    <row r="72" spans="1:46" ht="13.2" hidden="1">
      <c r="AK72" s="258"/>
      <c r="AL72" s="258"/>
      <c r="AM72" s="258"/>
      <c r="AN72" s="258"/>
      <c r="AO72" s="258"/>
      <c r="AP72" s="258"/>
      <c r="AQ72" s="258"/>
      <c r="AR72" s="258"/>
    </row>
    <row r="73" spans="1:46" ht="13.2" hidden="1">
      <c r="AK73" s="258"/>
      <c r="AL73" s="258"/>
      <c r="AM73" s="258"/>
      <c r="AN73" s="258"/>
      <c r="AO73" s="258"/>
      <c r="AP73" s="258"/>
      <c r="AQ73" s="258"/>
      <c r="AR73" s="258"/>
    </row>
  </sheetData>
  <sheetProtection algorithmName="SHA-512" hashValue="EZyYdl82YzpXHIAJvXQt3L7fbP4ApsCr8tf6hIsYnnlz9LQVyoCmrVAKDaPVkuAyoPv+X73duO+a9gtTIZwylA==" saltValue="Pli10C5NQOwQnHraCnGc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41406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c r="B2" s="255"/>
      <c r="DG2" s="255"/>
    </row>
    <row r="3" spans="2:125" ht="13.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row r="5" spans="2:125" ht="13.2"/>
    <row r="6" spans="2:125" ht="13.2"/>
    <row r="7" spans="2:125" ht="13.2"/>
    <row r="8" spans="2:125" ht="13.2"/>
    <row r="9" spans="2:125" ht="13.2">
      <c r="DU9" s="255"/>
    </row>
    <row r="10" spans="2:125" ht="13.2"/>
    <row r="11" spans="2:125" ht="13.2"/>
    <row r="12" spans="2:125" ht="13.2"/>
    <row r="13" spans="2:125" ht="13.2"/>
    <row r="14" spans="2:125" ht="13.2"/>
    <row r="15" spans="2:125" ht="13.2"/>
    <row r="16" spans="2:125" ht="13.2"/>
    <row r="17" spans="125:125" ht="13.2">
      <c r="DU17" s="255"/>
    </row>
    <row r="18" spans="125:125" ht="13.2"/>
    <row r="19" spans="125:125" ht="13.2"/>
    <row r="20" spans="125:125" ht="13.2">
      <c r="DU20" s="255"/>
    </row>
    <row r="21" spans="125:125" ht="13.2">
      <c r="DU21" s="255"/>
    </row>
    <row r="22" spans="125:125" ht="13.2"/>
    <row r="23" spans="125:125" ht="13.2"/>
    <row r="24" spans="125:125" ht="13.2"/>
    <row r="25" spans="125:125" ht="13.2"/>
    <row r="26" spans="125:125" ht="13.2"/>
    <row r="27" spans="125:125" ht="13.2"/>
    <row r="28" spans="125:125" ht="13.2">
      <c r="DU28" s="255"/>
    </row>
    <row r="29" spans="125:125" ht="13.2"/>
    <row r="30" spans="125:125" ht="13.2"/>
    <row r="31" spans="125:125" ht="13.2"/>
    <row r="32" spans="125:125" ht="13.2"/>
    <row r="33" spans="2:125" ht="13.2">
      <c r="B33" s="255"/>
      <c r="G33" s="255"/>
      <c r="I33" s="255"/>
    </row>
    <row r="34" spans="2:125" ht="13.2">
      <c r="C34" s="255"/>
      <c r="P34" s="255"/>
      <c r="DE34" s="255"/>
      <c r="DH34" s="255"/>
    </row>
    <row r="35" spans="2:125" ht="13.2">
      <c r="D35" s="255"/>
      <c r="E35" s="255"/>
      <c r="DG35" s="255"/>
      <c r="DJ35" s="255"/>
      <c r="DP35" s="255"/>
      <c r="DQ35" s="255"/>
      <c r="DR35" s="255"/>
      <c r="DS35" s="255"/>
      <c r="DT35" s="255"/>
      <c r="DU35" s="255"/>
    </row>
    <row r="36" spans="2:125" ht="13.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c r="DU37" s="255"/>
    </row>
    <row r="38" spans="2:125" ht="13.2">
      <c r="DT38" s="255"/>
      <c r="DU38" s="255"/>
    </row>
    <row r="39" spans="2:125" ht="13.2"/>
    <row r="40" spans="2:125" ht="13.2">
      <c r="DH40" s="255"/>
    </row>
    <row r="41" spans="2:125" ht="13.2">
      <c r="DE41" s="255"/>
    </row>
    <row r="42" spans="2:125" ht="13.2">
      <c r="DG42" s="255"/>
      <c r="DJ42" s="255"/>
    </row>
    <row r="43" spans="2:125" ht="13.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c r="DU44" s="255"/>
    </row>
    <row r="45" spans="2:125" ht="13.2"/>
    <row r="46" spans="2:125" ht="13.2"/>
    <row r="47" spans="2:125" ht="13.2"/>
    <row r="48" spans="2:125" ht="13.2">
      <c r="DT48" s="255"/>
      <c r="DU48" s="255"/>
    </row>
    <row r="49" spans="120:125" ht="13.2">
      <c r="DU49" s="255"/>
    </row>
    <row r="50" spans="120:125" ht="13.2">
      <c r="DU50" s="255"/>
    </row>
    <row r="51" spans="120:125" ht="13.2">
      <c r="DP51" s="255"/>
      <c r="DQ51" s="255"/>
      <c r="DR51" s="255"/>
      <c r="DS51" s="255"/>
      <c r="DT51" s="255"/>
      <c r="DU51" s="255"/>
    </row>
    <row r="52" spans="120:125" ht="13.2"/>
    <row r="53" spans="120:125" ht="13.2"/>
    <row r="54" spans="120:125" ht="13.2">
      <c r="DU54" s="255"/>
    </row>
    <row r="55" spans="120:125" ht="13.2"/>
    <row r="56" spans="120:125" ht="13.2"/>
    <row r="57" spans="120:125" ht="13.2"/>
    <row r="58" spans="120:125" ht="13.2">
      <c r="DU58" s="255"/>
    </row>
    <row r="59" spans="120:125" ht="13.2"/>
    <row r="60" spans="120:125" ht="13.2"/>
    <row r="61" spans="120:125" ht="13.2"/>
    <row r="62" spans="120:125" ht="13.2"/>
    <row r="63" spans="120:125" ht="13.2">
      <c r="DU63" s="255"/>
    </row>
    <row r="64" spans="120:125" ht="13.2">
      <c r="DT64" s="255"/>
      <c r="DU64" s="255"/>
    </row>
    <row r="65" spans="123:125" ht="13.2"/>
    <row r="66" spans="123:125" ht="13.2"/>
    <row r="67" spans="123:125" ht="13.2"/>
    <row r="68" spans="123:125" ht="13.2"/>
    <row r="69" spans="123:125" ht="13.2">
      <c r="DS69" s="255"/>
      <c r="DT69" s="255"/>
      <c r="DU69" s="255"/>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55"/>
    </row>
    <row r="83" spans="116:125" ht="13.2">
      <c r="DM83" s="255"/>
      <c r="DN83" s="255"/>
      <c r="DO83" s="255"/>
      <c r="DP83" s="255"/>
      <c r="DQ83" s="255"/>
      <c r="DR83" s="255"/>
      <c r="DS83" s="255"/>
      <c r="DT83" s="255"/>
      <c r="DU83" s="255"/>
    </row>
    <row r="84" spans="116:125" ht="13.2"/>
    <row r="85" spans="116:125" ht="13.2"/>
    <row r="86" spans="116:125" ht="13.2"/>
    <row r="87" spans="116:125" ht="13.2"/>
    <row r="88" spans="116:125" ht="13.2">
      <c r="DU88" s="255"/>
    </row>
    <row r="89" spans="116:125" ht="13.2"/>
    <row r="90" spans="116:125" ht="13.2"/>
    <row r="91" spans="116:125" ht="13.2"/>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560</v>
      </c>
    </row>
    <row r="121" spans="125:125" ht="13.5" hidden="1" customHeight="1">
      <c r="DU121" s="255"/>
    </row>
  </sheetData>
  <sheetProtection algorithmName="SHA-512" hashValue="b4Kz9nhZoWuEgDwuVAnYvA7EBHzGYQKniEaSsaVuVhdvsxyLcEXskC6pyzaINz6lxu0LBbhfahEQszuyDpMUQg==" saltValue="RhA0Zh1JdH85ba8qLtrx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41406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c r="B2" s="255"/>
      <c r="T2" s="255"/>
    </row>
    <row r="3" spans="1:125" ht="13.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55"/>
      <c r="G33" s="255"/>
      <c r="I33" s="255"/>
    </row>
    <row r="34" spans="2:125" ht="13.2">
      <c r="C34" s="255"/>
      <c r="P34" s="255"/>
      <c r="R34" s="255"/>
      <c r="U34" s="255"/>
    </row>
    <row r="35" spans="2:125" ht="13.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c r="F36" s="255"/>
      <c r="H36" s="255"/>
      <c r="J36" s="255"/>
      <c r="K36" s="255"/>
      <c r="L36" s="255"/>
      <c r="M36" s="255"/>
      <c r="N36" s="255"/>
      <c r="O36" s="255"/>
      <c r="Q36" s="255"/>
      <c r="S36" s="255"/>
      <c r="V36" s="255"/>
    </row>
    <row r="37" spans="2:125" ht="13.2"/>
    <row r="38" spans="2:125" ht="13.2"/>
    <row r="39" spans="2:125" ht="13.2"/>
    <row r="40" spans="2:125" ht="13.2">
      <c r="U40" s="255"/>
    </row>
    <row r="41" spans="2:125" ht="13.2">
      <c r="R41" s="255"/>
    </row>
    <row r="42" spans="2:125" ht="13.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c r="Q43" s="255"/>
      <c r="S43" s="255"/>
      <c r="V43" s="255"/>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561</v>
      </c>
    </row>
  </sheetData>
  <sheetProtection algorithmName="SHA-512" hashValue="RhK/68SiOMwF3M0j6IAJ0Bw78TOkBRy4KbQlAXIE45wqb6rc/zPlkNnvvtMUZdTYLgoj+6CJBr2b2pNWgHCmYw==" saltValue="t/H7ffE6c6ckUFz+8ZWCZ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68" t="s">
        <v>3</v>
      </c>
      <c r="D47" s="1168"/>
      <c r="E47" s="1169"/>
      <c r="F47" s="11">
        <v>25.79</v>
      </c>
      <c r="G47" s="12">
        <v>27.62</v>
      </c>
      <c r="H47" s="12">
        <v>26.78</v>
      </c>
      <c r="I47" s="12">
        <v>34.020000000000003</v>
      </c>
      <c r="J47" s="13">
        <v>35.69</v>
      </c>
    </row>
    <row r="48" spans="2:10" ht="57.75" customHeight="1">
      <c r="B48" s="14"/>
      <c r="C48" s="1170" t="s">
        <v>4</v>
      </c>
      <c r="D48" s="1170"/>
      <c r="E48" s="1171"/>
      <c r="F48" s="15">
        <v>2.78</v>
      </c>
      <c r="G48" s="16">
        <v>2.44</v>
      </c>
      <c r="H48" s="16">
        <v>3.34</v>
      </c>
      <c r="I48" s="16">
        <v>2.37</v>
      </c>
      <c r="J48" s="17">
        <v>3.89</v>
      </c>
    </row>
    <row r="49" spans="2:10" ht="57.75" customHeight="1" thickBot="1">
      <c r="B49" s="18"/>
      <c r="C49" s="1172" t="s">
        <v>5</v>
      </c>
      <c r="D49" s="1172"/>
      <c r="E49" s="1173"/>
      <c r="F49" s="19" t="s">
        <v>567</v>
      </c>
      <c r="G49" s="20">
        <v>1.1000000000000001</v>
      </c>
      <c r="H49" s="20" t="s">
        <v>568</v>
      </c>
      <c r="I49" s="20">
        <v>7.4</v>
      </c>
      <c r="J49" s="21">
        <v>4.75</v>
      </c>
    </row>
    <row r="50" spans="2:10" ht="13.2"/>
  </sheetData>
  <sheetProtection algorithmName="SHA-512" hashValue="R19dRELGqi4hucbeTc5gaDKR6NHVKeNQzxdVCHI6//AAqT1SZV4j4dcSqruqRh1f8erS0/xShOBLPbCmCdN46A==" saltValue="jYvn9cAquAXwNbvvOY1O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佐々木悠伍</cp:lastModifiedBy>
  <cp:lastPrinted>2023-03-24T07:09:47Z</cp:lastPrinted>
  <dcterms:created xsi:type="dcterms:W3CDTF">2023-02-20T03:46:46Z</dcterms:created>
  <dcterms:modified xsi:type="dcterms:W3CDTF">2023-03-24T12:19:03Z</dcterms:modified>
  <cp:category/>
</cp:coreProperties>
</file>