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111.150\share\環境影響評価･土地利用担当\22_土地利用（届出）\07事務処理要領\R7改正\03_市町村送付用\"/>
    </mc:Choice>
  </mc:AlternateContent>
  <workbookProtection workbookAlgorithmName="SHA-512" workbookHashValue="ybjiDn/1AQ3w3+5lvohOPtusHpwSSdpDY1ZOwg+pdFNUnzBjAIV1Gcg8gXwalyl9QWVxKoN+8jeHnT+lYy3aSg==" workbookSaltValue="WZugaT24JWPLir0ow1TxAw==" workbookSpinCount="100000" lockStructure="1"/>
  <bookViews>
    <workbookView xWindow="-108" yWindow="-108" windowWidth="19428" windowHeight="10308"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<sst xmlns="http://schemas.openxmlformats.org/spreadsheetml/2006/main" count="18968" uniqueCount="11113">
  <si>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</si>
  <si>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</si>
  <si>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</si>
  <si>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</si>
  <si>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</si>
  <si>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</si>
  <si>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</si>
  <si>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</si>
  <si>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</si>
  <si>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</si>
  <si>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</si>
  <si>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</si>
  <si>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</si>
  <si>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</si>
  <si>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</si>
  <si>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</si>
  <si>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</si>
  <si>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</si>
  <si>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</si>
  <si>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</si>
  <si>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</si>
  <si>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</si>
  <si>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</si>
  <si>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</si>
  <si>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</si>
  <si>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</si>
  <si>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</si>
  <si>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</si>
  <si>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</si>
  <si>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</si>
  <si>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</si>
  <si>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</si>
  <si>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</si>
  <si>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</si>
  <si>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</si>
  <si>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</si>
  <si>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</si>
  <si>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</si>
  <si>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</si>
  <si>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</si>
  <si>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</si>
  <si>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</si>
  <si>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</si>
  <si>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</si>
  <si>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</si>
  <si>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</si>
  <si>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</si>
  <si>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</si>
  <si>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</si>
  <si>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</si>
  <si>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</si>
  <si>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</si>
  <si>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</si>
  <si>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</si>
  <si>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</si>
  <si>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</si>
  <si>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</si>
  <si>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</si>
  <si>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</si>
  <si>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</si>
  <si>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</si>
  <si>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</si>
  <si>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</si>
  <si>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</si>
  <si>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</si>
  <si>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</si>
  <si>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</si>
  <si>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</si>
  <si>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</si>
  <si>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</si>
  <si>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</si>
  <si>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</si>
  <si>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</si>
  <si>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</si>
  <si>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</si>
  <si>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</si>
  <si>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</si>
  <si>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</si>
  <si>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</si>
  <si>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</si>
  <si>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</si>
  <si>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</si>
  <si>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</si>
  <si>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</si>
  <si>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</si>
  <si>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</si>
  <si>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</si>
  <si>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</si>
  <si>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</si>
  <si>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</si>
  <si>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</si>
  <si>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</si>
  <si>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</si>
  <si>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</si>
  <si>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</si>
  <si>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</si>
  <si>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</si>
  <si>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</si>
  <si>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</si>
  <si>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</si>
  <si>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</si>
  <si>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</si>
  <si>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</si>
  <si>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</si>
  <si>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</si>
  <si>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</si>
  <si>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</si>
  <si>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</si>
  <si>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</si>
  <si>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</si>
  <si>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</si>
  <si>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</si>
  <si>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</si>
  <si>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</si>
  <si>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</si>
  <si>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</si>
  <si>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</si>
  <si>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</si>
  <si>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</si>
  <si>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</si>
  <si>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</si>
  <si>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</si>
  <si>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</si>
  <si>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</si>
  <si>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</si>
  <si>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</si>
  <si>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</si>
  <si>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</si>
  <si>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</si>
  <si>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</si>
  <si>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</si>
  <si>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</si>
  <si>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</si>
  <si>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</si>
  <si>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</si>
  <si>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</si>
  <si>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</si>
  <si>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</si>
  <si>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</si>
  <si>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</si>
  <si>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</si>
  <si>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</si>
  <si>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</si>
  <si>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</si>
  <si>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</si>
  <si>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</si>
  <si>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</si>
  <si>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</si>
  <si>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</si>
  <si>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</si>
  <si>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</si>
  <si>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</si>
  <si>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</si>
  <si>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</si>
  <si>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</si>
  <si>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</si>
  <si>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</si>
  <si>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</si>
  <si>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</si>
  <si>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</si>
  <si>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</si>
  <si>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</si>
  <si>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</si>
  <si>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</si>
  <si>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</si>
  <si>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</si>
  <si>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</si>
  <si>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</si>
  <si>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</si>
  <si>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</si>
  <si>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</si>
  <si>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</si>
  <si>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</si>
  <si>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</si>
  <si>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</si>
  <si>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</si>
  <si>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</si>
  <si>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</si>
  <si>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</si>
  <si>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</si>
  <si>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</si>
  <si>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</si>
  <si>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</si>
  <si>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</si>
  <si>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</si>
  <si>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</si>
  <si>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</si>
  <si>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</si>
  <si>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</si>
  <si>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</si>
  <si>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</si>
  <si>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</si>
  <si>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</si>
  <si>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</si>
  <si>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</si>
  <si>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</si>
  <si>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</si>
  <si>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</si>
  <si>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</si>
  <si>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</si>
  <si>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</si>
  <si>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</si>
  <si>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</si>
  <si>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</si>
  <si>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</si>
  <si>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</si>
  <si>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</si>
  <si>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</si>
  <si>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</si>
  <si>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</si>
  <si>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</si>
  <si>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</si>
  <si>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</si>
  <si>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</si>
  <si>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</si>
  <si>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</si>
  <si>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</si>
  <si>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</si>
  <si>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</si>
  <si>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</si>
  <si>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</si>
  <si>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</si>
  <si>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</si>
  <si>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</si>
  <si>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</si>
  <si>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</si>
  <si>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</si>
  <si>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</si>
  <si>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</si>
  <si>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</si>
  <si>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</si>
  <si>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</si>
  <si>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</si>
  <si>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</si>
  <si>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</si>
  <si>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</si>
  <si>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</si>
  <si>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</si>
  <si>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</si>
  <si>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</si>
  <si>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</si>
  <si>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</si>
  <si>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</si>
  <si>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</si>
  <si>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</si>
  <si>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</si>
  <si>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</si>
  <si>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</si>
  <si>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</si>
  <si>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</si>
  <si>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</si>
  <si>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</si>
  <si>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</si>
  <si>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</si>
  <si>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</si>
  <si>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</si>
  <si>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</si>
  <si>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</si>
  <si>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</si>
  <si>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</si>
  <si>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</si>
  <si>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</si>
  <si>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</si>
  <si>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</si>
  <si>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</si>
  <si>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</si>
  <si>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</si>
  <si>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</si>
  <si>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</si>
  <si>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</si>
  <si>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</si>
  <si>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</si>
  <si>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</si>
  <si>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</si>
  <si>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</si>
  <si>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</si>
  <si>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</si>
  <si>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</si>
  <si>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</si>
  <si>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</si>
  <si>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</si>
  <si>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</si>
  <si>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</si>
  <si>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</si>
  <si>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</si>
  <si>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</si>
  <si>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</si>
  <si>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</si>
  <si>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</si>
  <si>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</si>
  <si>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</si>
  <si>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</si>
  <si>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</si>
  <si>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</si>
  <si>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</si>
  <si>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</si>
  <si>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</si>
  <si>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</si>
  <si>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</si>
  <si>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</si>
  <si>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</si>
  <si>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</si>
  <si>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</si>
  <si>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</si>
  <si>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</si>
  <si>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</si>
  <si>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</si>
  <si>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</si>
  <si>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</si>
  <si>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</si>
  <si>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</si>
  <si>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</si>
  <si>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</si>
  <si>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</si>
  <si>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</si>
  <si>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</si>
  <si>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</si>
  <si>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</si>
  <si>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</si>
  <si>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</si>
  <si>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</si>
  <si>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</si>
  <si>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</si>
  <si>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</si>
  <si>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</si>
  <si>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</si>
  <si>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</si>
  <si>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</si>
  <si>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</si>
  <si>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</si>
  <si>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</si>
  <si>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</si>
  <si>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</si>
  <si>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</si>
  <si>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</si>
  <si>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</si>
  <si>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</si>
  <si>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</si>
  <si>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</si>
  <si>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</si>
  <si>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</si>
  <si>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</si>
  <si>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</si>
  <si>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</si>
  <si>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</si>
  <si>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</si>
  <si>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</si>
  <si>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</si>
  <si>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</si>
  <si>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</si>
  <si>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</si>
  <si>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</si>
  <si>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</si>
  <si>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</si>
  <si>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</si>
  <si>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</si>
  <si>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</si>
  <si>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</si>
  <si>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</si>
  <si>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</si>
  <si>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</si>
  <si>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</si>
  <si>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</si>
  <si>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</si>
  <si>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</si>
  <si>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</si>
  <si>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</si>
  <si>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</si>
  <si>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</si>
  <si>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</si>
  <si>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</si>
  <si>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</si>
  <si>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</si>
  <si>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</si>
  <si>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</si>
  <si>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</si>
  <si>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</si>
  <si>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</si>
  <si>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</si>
  <si>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</si>
  <si>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</si>
  <si>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</si>
  <si>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</si>
  <si>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</si>
  <si>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</si>
  <si>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</si>
  <si>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</si>
  <si>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</si>
  <si>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</si>
  <si>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</si>
  <si>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</si>
  <si>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</si>
  <si>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</si>
  <si>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</si>
  <si>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</si>
  <si>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</si>
  <si>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</si>
  <si>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</si>
  <si>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</si>
  <si>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</si>
  <si>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</si>
  <si>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</si>
  <si>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</si>
  <si>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</si>
  <si>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</si>
  <si>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</si>
  <si>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</si>
  <si>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</si>
  <si>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</si>
  <si>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</si>
  <si>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</si>
  <si>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</si>
  <si>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</si>
  <si>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</si>
  <si>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</si>
  <si>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</si>
  <si>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</si>
  <si>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</si>
  <si>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</si>
  <si>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</si>
  <si>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</si>
  <si>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</si>
  <si>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</si>
  <si>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</si>
  <si>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</si>
  <si>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</si>
  <si>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</si>
  <si>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</si>
  <si>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</si>
  <si>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</si>
  <si>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</si>
  <si>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</si>
  <si>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</si>
  <si>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</si>
  <si>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</si>
  <si>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</si>
  <si>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</si>
  <si>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</si>
  <si>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</si>
  <si>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</si>
  <si>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</si>
  <si>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</si>
  <si>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</si>
  <si>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</si>
  <si>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</si>
  <si>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</si>
  <si>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</si>
  <si>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</si>
  <si>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</si>
  <si>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</si>
  <si>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</si>
  <si>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</si>
  <si>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</si>
  <si>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</si>
  <si>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</si>
  <si>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</si>
  <si>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</si>
  <si>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</si>
  <si>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</si>
  <si>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</si>
  <si>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</si>
  <si>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</si>
  <si>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</si>
  <si>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</si>
  <si>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</si>
  <si>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</si>
  <si>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</si>
  <si>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</si>
  <si>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</si>
  <si>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</si>
  <si>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</si>
  <si>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</si>
  <si>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</si>
  <si>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</si>
  <si>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</si>
  <si>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</si>
  <si>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</si>
  <si>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</si>
  <si>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</si>
  <si>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</si>
  <si>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</si>
  <si>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</si>
  <si>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</si>
  <si>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</si>
  <si>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</si>
  <si>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</si>
  <si>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</si>
  <si>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</si>
  <si>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</si>
  <si>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</si>
  <si>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</si>
  <si>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</si>
  <si>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</si>
  <si>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</si>
  <si>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</si>
  <si>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</si>
  <si>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</si>
  <si>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</si>
  <si>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</si>
  <si>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</si>
  <si>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</si>
  <si>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</si>
  <si>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</si>
  <si>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</si>
  <si>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</si>
  <si>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</si>
  <si>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</si>
  <si>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</si>
  <si>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</si>
  <si>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</si>
  <si>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</si>
  <si>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</si>
  <si>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</si>
  <si>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</si>
  <si>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</si>
  <si>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</si>
  <si>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</si>
  <si>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</si>
  <si>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</si>
  <si>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</si>
  <si>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</si>
  <si>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</si>
  <si>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</si>
  <si>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</si>
  <si>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</si>
  <si>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</si>
  <si>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</si>
  <si>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</si>
  <si>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</si>
  <si>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</si>
  <si>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</si>
  <si>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</si>
  <si>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</si>
  <si>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</si>
  <si>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</si>
  <si>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</si>
  <si>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</si>
  <si>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</si>
  <si>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</si>
  <si>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</si>
  <si>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</si>
  <si>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</si>
  <si>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</si>
  <si>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</si>
  <si>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</si>
  <si>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</si>
  <si>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</si>
  <si>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</si>
  <si>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</si>
  <si>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</si>
  <si>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</si>
  <si>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</si>
  <si>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</si>
  <si>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</si>
  <si>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</si>
  <si>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</si>
  <si>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</si>
  <si>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</si>
  <si>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</si>
  <si>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</si>
  <si>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</si>
  <si>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</si>
  <si>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</si>
  <si>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</si>
  <si>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</si>
  <si>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</si>
  <si>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</si>
  <si>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</si>
  <si>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</si>
  <si>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</si>
  <si>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</si>
  <si>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</si>
  <si>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</si>
  <si>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</si>
  <si>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</si>
  <si>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</si>
  <si>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</si>
  <si>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</si>
  <si>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</si>
  <si>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</si>
  <si>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</si>
  <si>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</si>
  <si>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</si>
  <si>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</si>
  <si>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</si>
  <si>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</si>
  <si>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</si>
  <si>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</si>
  <si>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</si>
  <si>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</si>
  <si>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</si>
  <si>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</si>
  <si>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</si>
  <si>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</si>
  <si>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</si>
  <si>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</si>
  <si>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</si>
  <si>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</si>
  <si>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</si>
  <si>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</si>
  <si>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</si>
  <si>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</si>
  <si>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</si>
  <si>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</si>
  <si>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</si>
  <si>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</si>
  <si>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</si>
  <si>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</si>
  <si>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</si>
  <si>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</si>
  <si>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</si>
  <si>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</si>
  <si>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</si>
  <si>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</si>
  <si>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</si>
  <si>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</si>
  <si>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</si>
  <si>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</si>
  <si>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</si>
  <si>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</si>
  <si>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</si>
  <si>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</si>
  <si>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</si>
  <si>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</si>
  <si>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</si>
  <si>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</si>
  <si>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</si>
  <si>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</si>
  <si>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</si>
  <si>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</si>
  <si>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</si>
  <si>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</si>
  <si>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</si>
  <si>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</si>
  <si>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</si>
  <si>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</si>
  <si>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</si>
  <si>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</si>
  <si>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</si>
  <si>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</si>
  <si>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</si>
  <si>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</si>
  <si>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</si>
  <si>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</si>
  <si>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</si>
  <si>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</si>
  <si>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</si>
  <si>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</si>
  <si>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</si>
  <si>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</si>
  <si>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</si>
  <si>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</si>
  <si>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</si>
  <si>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</si>
  <si>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</si>
  <si>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</si>
  <si>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</si>
  <si>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</si>
  <si>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</si>
  <si>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</si>
  <si>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</si>
  <si>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</si>
  <si>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</si>
  <si>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</si>
  <si>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</si>
  <si>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</si>
  <si>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</si>
  <si>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</si>
  <si>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</si>
  <si>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</si>
  <si>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</si>
  <si>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</si>
  <si>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</si>
  <si>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</si>
  <si>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</si>
  <si>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</si>
  <si>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</si>
  <si>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</si>
  <si>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</si>
  <si>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</si>
  <si>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</si>
  <si>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</si>
  <si>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</si>
  <si>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</si>
  <si>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</si>
  <si>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</si>
  <si>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</si>
  <si>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</si>
  <si>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</si>
  <si>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</si>
  <si>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</si>
  <si>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</si>
  <si>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</si>
  <si>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</si>
  <si>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</si>
  <si>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</si>
  <si>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</si>
  <si>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</si>
  <si>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</si>
  <si>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</si>
  <si>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</si>
  <si>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</si>
  <si>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</si>
  <si>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</si>
  <si>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</si>
  <si>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</si>
  <si>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</si>
  <si>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</si>
  <si>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</si>
  <si>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</si>
  <si>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</si>
  <si>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</si>
  <si>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</si>
  <si>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</si>
  <si>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</si>
  <si>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</si>
  <si>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</si>
  <si>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</si>
  <si>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</si>
  <si>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</si>
  <si>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</si>
  <si>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</si>
  <si>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</si>
  <si>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</si>
  <si>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</si>
  <si>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</si>
  <si>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</si>
  <si>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</si>
  <si>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</si>
  <si>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</si>
  <si>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</si>
  <si>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</si>
  <si>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</si>
  <si>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</si>
  <si>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</si>
  <si>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</si>
  <si>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</si>
  <si>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</si>
  <si>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</si>
  <si>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</si>
  <si>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</si>
  <si>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</si>
  <si>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</si>
  <si>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</si>
  <si>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</si>
  <si>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</si>
  <si>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</si>
  <si>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</si>
  <si>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</si>
  <si>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</si>
  <si>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</si>
  <si>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</si>
  <si>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</si>
  <si>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</si>
  <si>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</si>
  <si>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</si>
  <si>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</si>
  <si>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</si>
  <si>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</si>
  <si>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</si>
  <si>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</si>
  <si>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</si>
  <si>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</si>
  <si>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</si>
  <si>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</si>
  <si>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</si>
  <si>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</si>
  <si>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</si>
  <si>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</si>
  <si>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</si>
  <si>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</si>
  <si>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</si>
  <si>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</si>
  <si>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</si>
  <si>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</si>
  <si>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</si>
  <si>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</si>
  <si>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</si>
  <si>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</si>
  <si>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</si>
  <si>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</si>
  <si>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</si>
  <si>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</si>
  <si>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</si>
  <si>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</si>
  <si>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</si>
  <si>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</si>
  <si>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</si>
  <si>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</si>
  <si>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</si>
  <si>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</si>
  <si>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</si>
  <si>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</si>
  <si>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</si>
  <si>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</si>
  <si>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</si>
  <si>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</si>
  <si>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</si>
  <si>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</si>
  <si>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</si>
  <si>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</si>
  <si>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</si>
  <si>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</si>
  <si>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</si>
  <si>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</si>
  <si>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</si>
  <si>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</si>
  <si>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</si>
  <si>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</si>
  <si>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</si>
  <si>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</si>
  <si>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</si>
  <si>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</si>
  <si>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</si>
  <si>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</si>
  <si>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</si>
  <si>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</si>
  <si>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</si>
  <si>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</si>
  <si>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</si>
  <si>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</si>
  <si>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</si>
  <si>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</si>
  <si>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</si>
  <si>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</si>
  <si>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</si>
  <si>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</si>
  <si>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</si>
  <si>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</si>
  <si>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</si>
  <si>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</si>
  <si>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</si>
  <si>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</si>
  <si>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</si>
  <si>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</si>
  <si>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</si>
  <si>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</si>
  <si>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</si>
  <si>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</si>
  <si>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</si>
  <si>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</si>
  <si>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</si>
  <si>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</si>
  <si>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</si>
  <si>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</si>
  <si>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</si>
  <si>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</si>
  <si>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</si>
  <si>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</si>
  <si>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</si>
  <si>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</si>
  <si>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</si>
  <si>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</si>
  <si>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</si>
  <si>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</si>
  <si>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</si>
  <si>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</si>
  <si>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</si>
  <si>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</si>
  <si>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</si>
  <si>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</si>
  <si>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</si>
  <si>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</si>
  <si>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</si>
  <si>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</si>
  <si>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</si>
  <si>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</si>
  <si>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</si>
  <si>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</si>
  <si>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</si>
  <si>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</si>
  <si>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</si>
  <si>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</si>
  <si>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</si>
  <si>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</si>
  <si>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</si>
  <si>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</si>
  <si>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</si>
  <si>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</si>
  <si>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</si>
  <si>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</si>
  <si>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</si>
  <si>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</si>
  <si>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</si>
  <si>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</si>
  <si>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</si>
  <si>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</si>
  <si>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</si>
  <si>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</si>
  <si>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</si>
  <si>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</si>
  <si>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</si>
  <si>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</si>
  <si>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</si>
  <si>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</si>
  <si>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</si>
  <si>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</si>
  <si>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</si>
  <si>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</si>
  <si>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</si>
  <si>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</si>
  <si>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</si>
  <si>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</si>
  <si>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</si>
  <si>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</si>
  <si>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</si>
  <si>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</si>
  <si>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</si>
  <si>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</si>
  <si>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</si>
  <si>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</si>
  <si>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</si>
  <si>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</si>
  <si>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</si>
  <si>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</si>
  <si>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</si>
  <si>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</si>
  <si>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</si>
  <si>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</si>
  <si>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</si>
  <si>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</si>
  <si>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</si>
  <si>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</si>
  <si>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</si>
  <si>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</si>
  <si>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</si>
  <si>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</si>
  <si>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</si>
  <si>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</si>
  <si>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</si>
  <si>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</si>
  <si>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</si>
  <si>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</si>
  <si>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</si>
  <si>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</si>
  <si>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</si>
  <si>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</si>
  <si>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</si>
  <si>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</si>
  <si>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</si>
  <si>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</si>
  <si>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</si>
  <si>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</si>
  <si>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</si>
  <si>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</si>
  <si>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</si>
  <si>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</si>
  <si>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</si>
  <si>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</si>
  <si>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</si>
  <si>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</si>
  <si>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</si>
  <si>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</si>
  <si>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</si>
  <si>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</si>
  <si>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</si>
  <si>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</si>
  <si>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</si>
  <si>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</si>
  <si>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</si>
  <si>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</si>
  <si>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</si>
  <si>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</si>
  <si>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</si>
  <si>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</si>
  <si>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</si>
  <si>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</si>
  <si>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</si>
  <si>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</si>
  <si>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</si>
  <si>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</si>
  <si>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</si>
  <si>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</si>
  <si>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</si>
  <si>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</si>
  <si>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</si>
  <si>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</si>
  <si>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</si>
  <si>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</si>
  <si>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</si>
  <si>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</si>
  <si>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</si>
  <si>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</si>
  <si>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</si>
  <si>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</si>
  <si>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</si>
  <si>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</si>
  <si>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</si>
  <si>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</si>
  <si>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</si>
  <si>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</si>
  <si>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</si>
  <si>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</si>
  <si>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</si>
  <si>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</si>
  <si>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</si>
  <si>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</si>
  <si>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</si>
  <si>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</si>
  <si>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</si>
  <si>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</si>
  <si>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</si>
  <si>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</si>
  <si>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</si>
  <si>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</si>
  <si>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</si>
  <si>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</si>
  <si>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</si>
  <si>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</si>
  <si>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</si>
  <si>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</si>
  <si>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</si>
  <si>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</si>
  <si>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</si>
  <si>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</si>
  <si>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</si>
  <si>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</si>
  <si>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</si>
  <si>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</si>
  <si>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</si>
  <si>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</si>
  <si>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</si>
  <si>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</si>
  <si>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</si>
  <si>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</si>
  <si>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</si>
  <si>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</si>
  <si>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</si>
  <si>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</si>
  <si>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</si>
  <si>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</si>
  <si>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</si>
  <si>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</si>
  <si>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</si>
  <si>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</si>
  <si>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</si>
  <si>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</si>
  <si>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</si>
  <si>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</si>
  <si>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</si>
  <si>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</si>
  <si>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</si>
  <si>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</si>
  <si>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</si>
  <si>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</si>
  <si>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</si>
  <si>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</si>
  <si>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</si>
  <si>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</si>
  <si>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</si>
  <si>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</si>
  <si>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</si>
  <si>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</si>
  <si>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</si>
  <si>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</si>
  <si>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</si>
  <si>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</si>
  <si>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</si>
  <si>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</si>
  <si>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</si>
  <si>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</si>
  <si>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</si>
  <si>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</si>
  <si>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</si>
  <si>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</si>
  <si>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</si>
  <si>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</si>
  <si>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</si>
  <si>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</si>
  <si>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</si>
  <si>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</si>
  <si>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</si>
  <si>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</si>
  <si>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</si>
  <si>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</si>
  <si>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</si>
  <si>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</si>
  <si>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</si>
  <si>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</si>
  <si>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</si>
  <si>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</si>
  <si>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</si>
  <si>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</si>
  <si>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</si>
  <si>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</si>
  <si>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</si>
  <si>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</si>
  <si>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</si>
  <si>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</si>
  <si>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</si>
  <si>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</si>
  <si>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</si>
  <si>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</si>
  <si>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</si>
  <si>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</si>
  <si>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</si>
  <si>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</si>
  <si>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</si>
  <si>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</si>
  <si>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</si>
  <si>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</si>
  <si>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</si>
  <si>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</si>
  <si>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</si>
  <si>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</si>
  <si>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</si>
  <si>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</si>
  <si>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</si>
  <si>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</si>
  <si>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</si>
  <si>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</si>
  <si>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</si>
  <si>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</si>
  <si>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</si>
  <si>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</si>
  <si>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</si>
  <si>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</si>
  <si>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</si>
  <si>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</si>
  <si>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</si>
  <si>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</si>
  <si>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</si>
  <si>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</si>
  <si>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</si>
  <si>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</si>
  <si>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</si>
  <si>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</si>
  <si>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</si>
  <si>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</si>
  <si>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</si>
  <si>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</si>
  <si>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</si>
  <si>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</si>
  <si>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</si>
  <si>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</si>
  <si>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</si>
  <si>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</si>
  <si>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</si>
  <si>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</si>
  <si>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</si>
  <si>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</si>
  <si>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</si>
  <si>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</si>
  <si>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</si>
  <si>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</si>
  <si>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</si>
  <si>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</si>
  <si>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</si>
  <si>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</si>
  <si>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</si>
  <si>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</si>
  <si>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</si>
  <si>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</si>
  <si>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</si>
  <si>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</si>
  <si>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</si>
  <si>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</si>
  <si>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</si>
  <si>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</si>
  <si>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</si>
  <si>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</si>
  <si>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</si>
  <si>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</si>
  <si>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</si>
  <si>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</si>
  <si>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</si>
  <si>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</si>
  <si>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</si>
  <si>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</si>
  <si>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</si>
  <si>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</si>
  <si>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</si>
  <si>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</si>
  <si>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</si>
  <si>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</si>
  <si>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</si>
  <si>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</si>
  <si>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</si>
  <si>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</si>
  <si>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</si>
  <si>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</si>
  <si>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</si>
  <si>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</si>
  <si>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</si>
  <si>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</si>
  <si>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</si>
  <si>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</si>
  <si>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</si>
  <si>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</si>
  <si>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</si>
  <si>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</si>
  <si>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</si>
  <si>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</si>
  <si>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</si>
  <si>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</si>
  <si>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</si>
  <si>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</si>
  <si>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</si>
  <si>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</si>
  <si>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</si>
  <si>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</si>
  <si>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</si>
  <si>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</si>
  <si>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</si>
  <si>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</si>
  <si>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</si>
  <si>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</si>
  <si>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</si>
  <si>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</si>
  <si>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</si>
  <si>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</si>
  <si>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</si>
  <si>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</si>
  <si>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</si>
  <si>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</si>
  <si>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</si>
  <si>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</si>
  <si>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</si>
  <si>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</si>
  <si>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</si>
  <si>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</si>
  <si>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</si>
  <si>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</si>
  <si>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</si>
  <si>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</si>
  <si>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</si>
  <si>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</si>
  <si>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</si>
  <si>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</si>
  <si>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</si>
  <si>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</si>
  <si>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</si>
  <si>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</si>
  <si>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</si>
  <si>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</si>
  <si>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</si>
  <si>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</si>
  <si>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</si>
  <si>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</si>
  <si>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</si>
  <si>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</si>
  <si>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</si>
  <si>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</si>
  <si>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</si>
  <si>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</si>
  <si>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</si>
  <si>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</si>
  <si>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</si>
  <si>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</si>
  <si>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</si>
  <si>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</si>
  <si>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</si>
  <si>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</si>
  <si>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</si>
  <si>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</si>
  <si>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</si>
  <si>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</si>
  <si>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</si>
  <si>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</si>
  <si>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</si>
  <si>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</si>
  <si>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</si>
  <si>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</si>
  <si>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</si>
  <si>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</si>
  <si>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</si>
  <si>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</si>
  <si>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</si>
  <si>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</si>
  <si>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</si>
  <si>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</si>
  <si>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</si>
  <si>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</si>
  <si>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</si>
  <si>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</si>
  <si>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</si>
  <si>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</si>
  <si>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</si>
  <si>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</si>
  <si>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</si>
  <si>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</si>
  <si>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</si>
  <si>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</si>
  <si>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</si>
  <si>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</si>
  <si>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</si>
  <si>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</si>
  <si>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</si>
  <si>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</si>
  <si>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</si>
  <si>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</si>
  <si>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</si>
  <si>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</si>
  <si>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</si>
  <si>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</si>
  <si>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</si>
  <si>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</si>
  <si>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</si>
  <si>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</si>
  <si>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</si>
  <si>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</si>
  <si>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</si>
  <si>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</si>
  <si>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</si>
  <si>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</si>
  <si>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</si>
  <si>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</si>
  <si>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</si>
  <si>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</si>
  <si>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</si>
  <si>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</si>
  <si>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</si>
  <si>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</si>
  <si>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</si>
  <si>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</si>
  <si>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</si>
  <si>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</si>
  <si>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</si>
  <si>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</si>
  <si>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</si>
  <si>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</si>
  <si>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</si>
  <si>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</si>
  <si>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</si>
  <si>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</si>
  <si>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</si>
  <si>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</si>
  <si>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</si>
  <si>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</si>
  <si>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</si>
  <si>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</si>
  <si>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</si>
  <si>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</si>
  <si>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</si>
  <si>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</si>
  <si>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</si>
  <si>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</si>
  <si>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</si>
  <si>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</si>
  <si>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</si>
  <si>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</si>
  <si>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</si>
  <si>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</si>
  <si>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</si>
  <si>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</si>
  <si>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</si>
  <si>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</si>
  <si>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</si>
  <si>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</si>
  <si>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</si>
  <si>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</si>
  <si>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</si>
  <si>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</si>
  <si>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</si>
  <si>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</si>
  <si>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</si>
  <si>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</si>
  <si>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</si>
  <si>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</si>
  <si>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</si>
  <si>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</si>
  <si>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</si>
  <si>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</si>
  <si>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</si>
  <si>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</si>
  <si>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</si>
  <si>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</si>
  <si>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</si>
  <si>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</si>
  <si>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</si>
  <si>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</si>
  <si>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</si>
  <si>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</si>
  <si>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</si>
  <si>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</si>
  <si>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</si>
  <si>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</si>
  <si>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</si>
  <si>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</si>
  <si>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</si>
  <si>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</si>
  <si>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</si>
  <si>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</si>
  <si>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</si>
  <si>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</si>
  <si>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</si>
  <si>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</si>
  <si>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</si>
  <si>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</si>
  <si>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</si>
  <si>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</si>
  <si>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</si>
  <si>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</si>
  <si>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</si>
  <si>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</si>
  <si>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</si>
  <si>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</si>
  <si>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</si>
  <si>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</si>
  <si>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</si>
  <si>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</si>
  <si>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</si>
  <si>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</si>
  <si>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</si>
  <si>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</si>
  <si>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</si>
  <si>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</si>
  <si>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</si>
  <si>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</si>
  <si>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</si>
  <si>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</si>
  <si>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</si>
  <si>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</si>
  <si>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</si>
  <si>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</si>
  <si>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</si>
  <si>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</si>
  <si>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</si>
  <si>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</si>
  <si>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</si>
  <si>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</si>
  <si>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</si>
  <si>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</si>
  <si>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</si>
  <si>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</si>
  <si>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</si>
  <si>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</si>
  <si>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</si>
  <si>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</si>
  <si>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</si>
  <si>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</si>
  <si>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</si>
  <si>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</si>
  <si>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</si>
  <si>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</si>
  <si>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</si>
  <si>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</si>
  <si>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</si>
  <si>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</si>
  <si>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</si>
  <si>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</si>
  <si>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</si>
  <si>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</si>
  <si>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</si>
  <si>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</si>
  <si>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</si>
  <si>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</si>
  <si>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</si>
  <si>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</si>
  <si>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</si>
  <si>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</si>
  <si>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</si>
  <si>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</si>
  <si>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</si>
  <si>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</si>
  <si>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</si>
  <si>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</si>
  <si>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</si>
  <si>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</si>
  <si>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</si>
  <si>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</si>
  <si>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</si>
  <si>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</si>
  <si>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</si>
  <si>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</si>
  <si>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</si>
  <si>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</si>
  <si>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</si>
  <si>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</si>
  <si>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</si>
  <si>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</si>
  <si>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</si>
  <si>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</si>
  <si>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</si>
  <si>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</si>
  <si>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</si>
  <si>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</si>
  <si>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</si>
  <si>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</si>
  <si>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</si>
  <si>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</si>
  <si>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</si>
  <si>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</si>
  <si>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</si>
  <si>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</si>
  <si>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</si>
  <si>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</si>
  <si>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</si>
  <si>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</si>
  <si>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</si>
  <si>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</si>
  <si>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</si>
  <si>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</si>
  <si>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</si>
  <si>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</si>
  <si>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</si>
  <si>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</si>
  <si>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</si>
  <si>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</si>
  <si>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</si>
  <si>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</si>
  <si>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</si>
  <si>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</si>
  <si>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</si>
  <si>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</si>
  <si>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</si>
  <si>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</si>
  <si>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</si>
  <si>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</si>
  <si>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</si>
  <si>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</si>
  <si>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</si>
  <si>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</si>
  <si>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</si>
  <si>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</si>
  <si>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</si>
  <si>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</si>
  <si>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</si>
  <si>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</si>
  <si>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</si>
  <si>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</si>
  <si>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</si>
  <si>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</si>
  <si>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</si>
  <si>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</si>
  <si>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</si>
  <si>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</si>
  <si>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</si>
  <si>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</si>
  <si>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</si>
  <si>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</si>
  <si>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</si>
  <si>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</si>
  <si>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</si>
  <si>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</si>
  <si>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</si>
  <si>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</si>
  <si>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</si>
  <si>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</si>
  <si>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</si>
  <si>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</si>
  <si>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</si>
  <si>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</si>
  <si>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</si>
  <si>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</si>
  <si>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</si>
  <si>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</si>
  <si>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</si>
  <si>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</si>
  <si>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</si>
  <si>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</si>
  <si>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</si>
  <si>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</si>
  <si>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</si>
  <si>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</si>
  <si>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</si>
  <si>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</si>
  <si>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</si>
  <si>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</si>
  <si>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</si>
  <si>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</si>
  <si>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</si>
  <si>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</si>
  <si>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</si>
  <si>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</si>
  <si>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</si>
  <si>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</si>
  <si>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</si>
  <si>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</si>
  <si>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</si>
  <si>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</si>
  <si>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</si>
  <si>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</si>
  <si>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</si>
  <si>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</si>
  <si>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</si>
  <si>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</si>
  <si>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</si>
  <si>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</si>
  <si>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</si>
  <si>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</si>
  <si>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</si>
  <si>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</si>
  <si>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</si>
  <si>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</si>
  <si>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</si>
  <si>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</si>
  <si>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</si>
  <si>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</si>
  <si>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</si>
  <si>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</si>
  <si>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</si>
  <si>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</si>
  <si>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</si>
  <si>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</si>
  <si>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</si>
  <si>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</si>
  <si>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</si>
  <si>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</si>
  <si>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</si>
  <si>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</si>
  <si>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</si>
  <si>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</si>
  <si>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</si>
  <si>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</si>
  <si>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</si>
  <si>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</si>
  <si>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</si>
  <si>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</si>
  <si>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</si>
  <si>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</si>
  <si>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</si>
  <si>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</si>
  <si>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</si>
  <si>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</si>
  <si>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</si>
  <si>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</si>
  <si>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</si>
  <si>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</si>
  <si>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</si>
  <si>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</si>
  <si>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</si>
  <si>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</si>
  <si>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</si>
  <si>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</si>
  <si>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</si>
  <si>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</si>
  <si>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</si>
  <si>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</si>
  <si>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</si>
  <si>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</si>
  <si>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</si>
  <si>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</si>
  <si>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</si>
  <si>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</si>
  <si>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</si>
  <si>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</si>
  <si>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</si>
  <si>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</si>
  <si>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</si>
  <si>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</si>
  <si>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</si>
  <si>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</si>
  <si>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</si>
  <si>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</si>
  <si>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</si>
  <si>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</si>
  <si>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</si>
  <si>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</si>
  <si>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</si>
  <si>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</si>
  <si>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</si>
  <si>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</si>
  <si>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</si>
  <si>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</si>
  <si>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</si>
  <si>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</si>
  <si>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</si>
  <si>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</si>
  <si>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</si>
  <si>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</si>
  <si>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</si>
  <si>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</si>
  <si>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</si>
  <si>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</si>
  <si>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</si>
  <si>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</si>
  <si>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</si>
  <si>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</si>
  <si>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</si>
  <si>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</si>
  <si>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</si>
  <si>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</si>
  <si>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</si>
  <si>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</si>
  <si>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</si>
  <si>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</si>
  <si>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</si>
  <si>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</si>
  <si>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</si>
  <si>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</si>
  <si>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</si>
  <si>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</si>
  <si>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</si>
  <si>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</si>
  <si>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</si>
  <si>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</si>
  <si>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</si>
  <si>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</si>
  <si>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</si>
  <si>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</si>
  <si>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</si>
  <si>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</si>
  <si>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</si>
  <si>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</si>
  <si>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</si>
  <si>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</si>
  <si>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</si>
  <si>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</si>
  <si>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</si>
  <si>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</si>
  <si>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</si>
  <si>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</si>
  <si>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</si>
  <si>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</si>
  <si>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</si>
  <si>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</si>
  <si>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</si>
  <si>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</si>
  <si>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</si>
  <si>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</si>
  <si>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</si>
  <si>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</si>
  <si>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</si>
  <si>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</si>
  <si>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</si>
  <si>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</si>
  <si>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</si>
  <si>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</si>
  <si>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</si>
  <si>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</si>
  <si>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</si>
  <si>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</si>
  <si>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</si>
  <si>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</si>
  <si>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</si>
  <si>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</si>
  <si>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</si>
  <si>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</si>
  <si>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</si>
  <si>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</si>
  <si>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</si>
  <si>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</si>
  <si>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</si>
  <si>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</si>
  <si>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</si>
  <si>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</si>
  <si>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</si>
  <si>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</si>
  <si>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</si>
  <si>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</si>
  <si>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</si>
  <si>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</si>
  <si>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</si>
  <si>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</si>
  <si>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</si>
  <si>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</si>
  <si>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</si>
  <si>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</si>
  <si>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</si>
  <si>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</si>
  <si>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</si>
  <si>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</si>
  <si>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</si>
  <si>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</si>
  <si>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</si>
  <si>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</si>
  <si>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</si>
  <si>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</si>
  <si>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</si>
  <si>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</si>
  <si>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</si>
  <si>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</si>
  <si>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</si>
  <si>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</si>
  <si>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</si>
  <si>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</si>
  <si>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</si>
  <si>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</si>
  <si>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</si>
  <si>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</si>
  <si>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</si>
  <si>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</si>
  <si>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</si>
  <si>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</si>
  <si>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</si>
  <si>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</si>
  <si>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</si>
  <si>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</si>
  <si>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</si>
  <si>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</si>
  <si>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</si>
  <si>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</si>
  <si>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</si>
  <si>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</si>
  <si>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</si>
  <si>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</si>
  <si>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</si>
  <si>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</si>
  <si>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</si>
  <si>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</si>
  <si>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</si>
  <si>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</si>
  <si>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</si>
  <si>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</si>
  <si>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</si>
  <si>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</si>
  <si>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</si>
  <si>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</si>
  <si>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</si>
  <si>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</si>
  <si>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</si>
  <si>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</si>
  <si>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</si>
  <si>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</si>
  <si>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</si>
  <si>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</si>
  <si>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</si>
  <si>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</si>
  <si>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</si>
  <si>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</si>
  <si>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</si>
  <si>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</si>
  <si>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</si>
  <si>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</si>
  <si>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</si>
  <si>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</si>
  <si>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</si>
  <si>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</si>
  <si>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</si>
  <si>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</si>
  <si>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</si>
  <si>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</si>
  <si>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</si>
  <si>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</si>
  <si>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</si>
  <si>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</si>
  <si>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</si>
  <si>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</si>
  <si>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</si>
  <si>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</si>
  <si>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</si>
  <si>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</si>
  <si>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</si>
  <si>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</si>
  <si>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</si>
  <si>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</si>
  <si>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</si>
  <si>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</si>
  <si>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</si>
  <si>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</si>
  <si>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</si>
  <si>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</si>
  <si>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</si>
  <si>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</si>
  <si>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</si>
  <si>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</si>
  <si>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</si>
  <si>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</si>
  <si>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</si>
  <si>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</si>
  <si>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</si>
  <si>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</si>
  <si>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</si>
  <si>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</si>
  <si>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</si>
  <si>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</si>
  <si>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</si>
  <si>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</si>
  <si>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</si>
  <si>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</si>
  <si>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</si>
  <si>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</si>
  <si>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</si>
  <si>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</si>
  <si>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</si>
  <si>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</si>
  <si>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</si>
  <si>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</si>
  <si>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</si>
  <si>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</si>
  <si>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</si>
  <si>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</si>
  <si>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</si>
  <si>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</si>
  <si>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</si>
  <si>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</si>
  <si>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</si>
  <si>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</si>
  <si>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</si>
  <si>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</si>
  <si>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</si>
  <si>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</si>
  <si>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</si>
  <si>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</si>
  <si>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</si>
  <si>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</si>
  <si>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</si>
  <si>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</si>
  <si>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</si>
  <si>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</si>
  <si>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</si>
  <si>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</si>
  <si>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</si>
  <si>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</si>
  <si>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</si>
  <si>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</si>
  <si>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</si>
  <si>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</si>
  <si>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</si>
  <si>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</si>
  <si>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</si>
  <si>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</si>
  <si>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</si>
  <si>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</si>
  <si>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</si>
  <si>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</si>
  <si>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</si>
  <si>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</si>
  <si>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</si>
  <si>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</si>
  <si>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</si>
  <si>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</si>
  <si>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</si>
  <si>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</si>
  <si>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</si>
  <si>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</si>
  <si>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</si>
  <si>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</si>
  <si>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</si>
  <si>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</si>
  <si>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</si>
  <si>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</si>
  <si>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</si>
  <si>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</si>
  <si>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</si>
  <si>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</si>
  <si>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</si>
  <si>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</si>
  <si>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</si>
  <si>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</si>
  <si>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</si>
  <si>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</si>
  <si>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</si>
  <si>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</si>
  <si>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</si>
  <si>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</si>
  <si>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</si>
  <si>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</si>
  <si>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</si>
  <si>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</si>
  <si>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</si>
  <si>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</si>
  <si>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</si>
  <si>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</si>
  <si>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</si>
  <si>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</si>
  <si>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</si>
  <si>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</si>
  <si>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</si>
  <si>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</si>
  <si>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</si>
  <si>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</si>
  <si>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</si>
  <si>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</si>
  <si>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</si>
  <si>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</si>
  <si>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</si>
  <si>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</si>
  <si>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</si>
  <si>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</si>
  <si>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</si>
  <si>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</si>
  <si>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</si>
  <si>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</si>
  <si>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</si>
  <si>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</si>
  <si>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</si>
  <si>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</si>
  <si>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</si>
  <si>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</si>
  <si>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</si>
  <si>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</si>
  <si>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</si>
  <si>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</si>
  <si>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</si>
  <si>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</si>
  <si>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</si>
  <si>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</si>
  <si>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</si>
  <si>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</si>
  <si>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</si>
  <si>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</si>
  <si>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</si>
  <si>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</si>
  <si>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</si>
  <si>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</si>
  <si>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</si>
  <si>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</si>
  <si>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</si>
  <si>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</si>
  <si>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</si>
  <si>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</si>
  <si>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</si>
  <si>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</si>
  <si>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</si>
  <si>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</si>
  <si>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</si>
  <si>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</si>
  <si>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</si>
  <si>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</si>
  <si>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</si>
  <si>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</si>
  <si>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</si>
  <si>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</si>
  <si>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</si>
  <si>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</si>
  <si>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</si>
  <si>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</si>
  <si>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</si>
  <si>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</si>
  <si>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</si>
  <si>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</si>
  <si>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</si>
  <si>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</si>
  <si>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</si>
  <si>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</si>
  <si>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</si>
  <si>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</si>
  <si>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</si>
  <si>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</si>
  <si>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</si>
  <si>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</si>
  <si>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</si>
  <si>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</si>
  <si>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</si>
  <si>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</si>
  <si>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</si>
  <si>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</si>
  <si>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</si>
  <si>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</si>
  <si>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</si>
  <si>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</si>
  <si>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</si>
  <si>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</si>
  <si>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</si>
  <si>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</si>
  <si>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</si>
  <si>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</si>
  <si>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</si>
  <si>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</si>
  <si>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</si>
  <si>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</si>
  <si>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</si>
  <si>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</si>
  <si>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</si>
  <si>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</si>
  <si>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</si>
  <si>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</si>
  <si>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</si>
  <si>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</si>
  <si>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</si>
  <si>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</si>
  <si>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</si>
  <si>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</si>
  <si>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</si>
  <si>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</si>
  <si>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</si>
  <si>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</si>
  <si>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</si>
  <si>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</si>
  <si>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</si>
  <si>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</si>
  <si>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</si>
  <si>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</si>
  <si>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</si>
  <si>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</si>
  <si>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</si>
  <si>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</si>
  <si>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</si>
  <si>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</si>
  <si>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</si>
  <si>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</si>
  <si>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</si>
  <si>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</si>
  <si>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</si>
  <si>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</si>
  <si>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</si>
  <si>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</si>
  <si>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</si>
  <si>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</si>
  <si>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</si>
  <si>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</si>
  <si>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</si>
  <si>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</si>
  <si>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</si>
  <si>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</si>
  <si>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</si>
  <si>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</si>
  <si>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</si>
  <si>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</si>
  <si>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</si>
  <si>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</si>
  <si>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</si>
  <si>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</si>
  <si>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</si>
  <si>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</si>
  <si>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</si>
  <si>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</si>
  <si>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</si>
  <si>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</si>
  <si>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</si>
  <si>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</si>
  <si>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</si>
  <si>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</si>
  <si>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</si>
  <si>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</si>
  <si>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</si>
  <si>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</si>
  <si>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</si>
  <si>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</si>
  <si>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</si>
  <si>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</si>
  <si>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</si>
  <si>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</si>
  <si>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</si>
  <si>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</si>
  <si>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</si>
  <si>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</si>
  <si>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</si>
  <si>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</si>
  <si>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</si>
  <si>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</si>
  <si>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</si>
  <si>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</si>
  <si>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</si>
  <si>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</si>
  <si>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</si>
  <si>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</si>
  <si>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</si>
  <si>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</si>
  <si>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</si>
  <si>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</si>
  <si>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</si>
  <si>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</si>
  <si>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</si>
  <si>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</si>
  <si>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</si>
  <si>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</si>
  <si>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</si>
  <si>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</si>
  <si>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</si>
  <si>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</si>
  <si>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</si>
  <si>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</si>
  <si>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</si>
  <si>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</si>
  <si>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</si>
  <si>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</si>
  <si>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</si>
  <si>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</si>
  <si>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</si>
  <si>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</si>
  <si>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</si>
  <si>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</si>
  <si>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</si>
  <si>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</si>
  <si>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</si>
  <si>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</si>
  <si>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</si>
  <si>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</si>
  <si>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</si>
  <si>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</si>
  <si>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</si>
  <si>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</si>
  <si>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</si>
  <si>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</si>
  <si>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</si>
  <si>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</si>
  <si>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</si>
  <si>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</si>
  <si>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</si>
  <si>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</si>
  <si>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</si>
  <si>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</si>
  <si>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</si>
  <si>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</si>
  <si>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</si>
  <si>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</si>
  <si>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</si>
  <si>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</si>
  <si>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</si>
  <si>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</si>
  <si>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</si>
  <si>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</si>
  <si>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</si>
  <si>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</si>
  <si>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</si>
  <si>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</si>
  <si>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</si>
  <si>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</si>
  <si>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</si>
  <si>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</si>
  <si>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</si>
  <si>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</si>
  <si>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</si>
  <si>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</si>
  <si>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</si>
  <si>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</si>
  <si>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</si>
  <si>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</si>
  <si>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</si>
  <si>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</si>
  <si>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</si>
  <si>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</si>
  <si>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</si>
  <si>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</si>
  <si>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</si>
  <si>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</si>
  <si>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</si>
  <si>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</si>
  <si>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</si>
  <si>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</si>
  <si>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</si>
  <si>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</si>
  <si>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</si>
  <si>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</si>
  <si>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</si>
  <si>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</si>
  <si>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</si>
  <si>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</si>
  <si>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</si>
  <si>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</si>
  <si>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</si>
  <si>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</si>
  <si>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</si>
  <si>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</si>
  <si>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</si>
  <si>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</si>
  <si>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</si>
  <si>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</si>
  <si>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</si>
  <si>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</si>
  <si>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</si>
  <si>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</si>
  <si>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</si>
  <si>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</si>
  <si>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</si>
  <si>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</si>
  <si>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</si>
  <si>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</si>
  <si>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</si>
  <si>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</si>
  <si>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</si>
  <si>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</si>
  <si>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</si>
  <si>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</si>
  <si>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</si>
  <si>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</si>
  <si>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</si>
  <si>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</si>
  <si>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</si>
  <si>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</si>
  <si>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</si>
  <si>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</si>
  <si>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</si>
  <si>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</si>
  <si>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</si>
  <si>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</si>
  <si>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</si>
  <si>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</si>
  <si>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</si>
  <si>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</si>
  <si>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</si>
  <si>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</si>
  <si>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</si>
  <si>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</si>
  <si>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</si>
  <si>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</si>
  <si>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</si>
  <si>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</si>
  <si>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</si>
  <si>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</si>
  <si>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</si>
  <si>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</si>
  <si>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</si>
  <si>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</si>
  <si>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</si>
  <si>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</si>
  <si>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</si>
  <si>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</si>
  <si>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</si>
  <si>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</si>
  <si>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</si>
  <si>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</si>
  <si>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</si>
  <si>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</si>
  <si>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</si>
  <si>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</si>
  <si>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</si>
  <si>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</si>
  <si>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</si>
  <si>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</si>
  <si>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</si>
  <si>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</si>
  <si>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</si>
  <si>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</si>
  <si>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</si>
  <si>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</si>
  <si>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</si>
  <si>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</si>
  <si>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</si>
  <si>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</si>
  <si>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</si>
  <si>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</si>
  <si>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</si>
  <si>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</si>
  <si>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</si>
  <si>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</si>
  <si>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</si>
  <si>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</si>
  <si>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</si>
  <si>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</si>
  <si>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</si>
  <si>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</si>
  <si>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</si>
  <si>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</si>
  <si>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</si>
  <si>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</si>
  <si>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</si>
  <si>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</si>
  <si>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</si>
  <si>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</si>
  <si>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</si>
  <si>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</si>
  <si>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</si>
  <si>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</si>
  <si>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</si>
  <si>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</si>
  <si>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</si>
  <si>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</si>
  <si>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</si>
  <si>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</si>
  <si>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</si>
  <si>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</si>
  <si>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</si>
  <si>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</si>
  <si>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</si>
  <si>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</si>
  <si>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</si>
  <si>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</si>
  <si>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</si>
  <si>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</si>
  <si>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</si>
  <si>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</si>
  <si>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</si>
  <si>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</si>
  <si>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</si>
  <si>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</si>
  <si>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</si>
  <si>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</si>
  <si>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</si>
  <si>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</si>
  <si>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</si>
  <si>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</si>
  <si>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</si>
  <si>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</si>
  <si>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</si>
  <si>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</si>
  <si>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</si>
  <si>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</si>
  <si>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</si>
  <si>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</si>
  <si>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</si>
  <si>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</si>
  <si>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</si>
  <si>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</si>
  <si>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</si>
  <si>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</si>
  <si>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</si>
  <si>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</si>
  <si>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</si>
  <si>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</si>
  <si>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</si>
  <si>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</si>
  <si>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</si>
  <si>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</si>
  <si>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</si>
  <si>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</si>
  <si>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</si>
  <si>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</si>
  <si>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</si>
  <si>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</si>
  <si>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</si>
  <si>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</si>
  <si>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</si>
  <si>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</si>
  <si>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</si>
  <si>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</si>
  <si>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</si>
  <si>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</si>
  <si>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</si>
  <si>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</si>
  <si>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</si>
  <si>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</si>
  <si>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</si>
  <si>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</si>
  <si>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</si>
  <si>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</si>
  <si>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</si>
  <si>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</si>
  <si>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</si>
  <si>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</si>
  <si>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</si>
  <si>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</si>
  <si>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</si>
  <si>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</si>
  <si>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</si>
  <si>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</si>
  <si>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</si>
  <si>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</si>
  <si>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</si>
  <si>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</si>
  <si>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</si>
  <si>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</si>
  <si>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</si>
  <si>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</si>
  <si>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</si>
  <si>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</si>
  <si>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</si>
  <si>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</si>
  <si>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</si>
  <si>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</si>
  <si>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</si>
  <si>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</si>
  <si>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</si>
  <si>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</si>
  <si>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</si>
  <si>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</si>
  <si>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</si>
  <si>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</si>
  <si>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</si>
  <si>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</si>
  <si>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</si>
  <si>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</si>
  <si>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</si>
  <si>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</si>
  <si>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</si>
  <si>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</si>
  <si>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</si>
  <si>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</si>
  <si>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</si>
  <si>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</si>
  <si>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</si>
  <si>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</si>
  <si>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</si>
  <si>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</si>
  <si>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</si>
  <si>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</si>
  <si>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</si>
  <si>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</si>
  <si>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</si>
  <si>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</si>
  <si>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</si>
  <si>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</si>
  <si>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</si>
  <si>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</si>
  <si>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</si>
  <si>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</si>
  <si>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</si>
  <si>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</si>
  <si>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</si>
  <si>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</si>
  <si>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</si>
  <si>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</si>
  <si>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</si>
  <si>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</si>
  <si>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</si>
  <si>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</si>
  <si>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</si>
  <si>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</si>
  <si>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</si>
  <si>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</si>
  <si>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</si>
  <si>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</si>
  <si>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</si>
  <si>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</si>
  <si>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</si>
  <si>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</si>
  <si>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</si>
  <si>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</si>
  <si>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</si>
  <si>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</si>
  <si>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</si>
  <si>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</si>
  <si>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</si>
  <si>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</si>
  <si>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</si>
  <si>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</si>
  <si>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</si>
  <si>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</si>
  <si>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</si>
  <si>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</si>
  <si>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</si>
  <si>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</si>
  <si>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</si>
  <si>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</si>
  <si>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</si>
  <si>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</si>
  <si>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</si>
  <si>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</si>
  <si>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</si>
  <si>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</si>
  <si>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</si>
  <si>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</si>
  <si>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</si>
  <si>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</si>
  <si>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</si>
  <si>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</si>
  <si>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</si>
  <si>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</si>
  <si>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</si>
  <si>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</si>
  <si>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</si>
  <si>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</si>
  <si>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</si>
  <si>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</si>
  <si>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</si>
  <si>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</si>
  <si>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</si>
  <si>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</si>
  <si>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</si>
  <si>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</si>
  <si>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</si>
  <si>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</si>
  <si>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</si>
  <si>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</si>
  <si>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</si>
  <si>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</si>
  <si>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</si>
  <si>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</si>
  <si>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</si>
  <si>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</si>
  <si>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</si>
  <si>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</si>
  <si>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</si>
  <si>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</si>
  <si>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</si>
  <si>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</si>
  <si>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</si>
  <si>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</si>
  <si>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</si>
  <si>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</si>
  <si>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</si>
  <si>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</si>
  <si>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</si>
  <si>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</si>
  <si>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</si>
  <si>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</si>
  <si>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</si>
  <si>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</si>
  <si>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</si>
  <si>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</si>
  <si>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</si>
  <si>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</si>
  <si>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</si>
  <si>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</si>
  <si>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</si>
  <si>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</si>
  <si>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</si>
  <si>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</si>
  <si>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</si>
  <si>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</si>
  <si>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</si>
  <si>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</si>
  <si>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</si>
  <si>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</si>
  <si>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</si>
  <si>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</si>
  <si>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</si>
  <si>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</si>
  <si>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</si>
  <si>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</si>
  <si>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</si>
  <si>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</si>
  <si>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</si>
  <si>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</si>
  <si>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</si>
  <si>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</si>
  <si>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</si>
  <si>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</si>
  <si>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</si>
  <si>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</si>
  <si>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</si>
  <si>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</si>
  <si>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</si>
  <si>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</si>
  <si>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</si>
  <si>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</si>
  <si>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</si>
  <si>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</si>
  <si>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</si>
  <si>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</si>
  <si>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</si>
  <si>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</si>
  <si>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</si>
  <si>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</si>
  <si>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</si>
  <si>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</si>
  <si>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</si>
  <si>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</si>
  <si>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</si>
  <si>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</si>
  <si>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</si>
  <si>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</si>
  <si>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</si>
  <si>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</si>
  <si>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</si>
  <si>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</si>
  <si>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</si>
  <si>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</si>
  <si>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</si>
  <si>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</si>
  <si>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</si>
  <si>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</si>
  <si>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</si>
  <si>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</si>
  <si>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</si>
  <si>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</si>
  <si>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</si>
  <si>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</si>
  <si>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</si>
  <si>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</si>
  <si>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</si>
  <si>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</si>
  <si>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</si>
  <si>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</si>
  <si>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</si>
  <si>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</si>
  <si>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</si>
  <si>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</si>
  <si>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</si>
  <si>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</si>
  <si>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</si>
  <si>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</si>
  <si>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</si>
  <si>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</si>
  <si>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</si>
  <si>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</si>
  <si>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</si>
  <si>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</si>
  <si>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</si>
  <si>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</si>
  <si>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</si>
  <si>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</si>
  <si>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</si>
  <si>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</si>
  <si>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</si>
  <si>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</si>
  <si>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</si>
  <si>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</si>
  <si>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</si>
  <si>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</si>
  <si>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</si>
  <si>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</si>
  <si>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</si>
  <si>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</si>
  <si>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</si>
  <si>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</si>
  <si>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</si>
  <si>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</si>
  <si>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</si>
  <si>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</si>
  <si>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</si>
  <si>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</si>
  <si>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</si>
  <si>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</si>
  <si>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</si>
  <si>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</si>
  <si>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</si>
  <si>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</si>
  <si>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</si>
  <si>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</si>
  <si>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</si>
  <si>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</si>
  <si>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</si>
  <si>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</si>
  <si>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</si>
  <si>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</si>
  <si>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</si>
  <si>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</si>
  <si>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</si>
  <si>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</si>
  <si>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</si>
  <si>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</si>
  <si>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</si>
  <si>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</si>
  <si>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</si>
  <si>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</si>
  <si>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</si>
  <si>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</si>
  <si>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</si>
  <si>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</si>
  <si>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</si>
  <si>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</si>
  <si>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</si>
  <si>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</si>
  <si>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</si>
  <si>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</si>
  <si>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</si>
  <si>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</si>
  <si>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</si>
  <si>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</si>
  <si>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</si>
  <si>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</si>
  <si>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</si>
  <si>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</si>
  <si>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</si>
  <si>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</si>
  <si>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</si>
  <si>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</si>
  <si>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</si>
  <si>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</si>
  <si>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</si>
  <si>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</si>
  <si>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</si>
  <si>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</si>
  <si>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</si>
  <si>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</si>
  <si>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</si>
  <si>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</si>
  <si>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</si>
  <si>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</si>
  <si>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</si>
  <si>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</si>
  <si>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</si>
  <si>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</si>
  <si>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</si>
  <si>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</si>
  <si>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</si>
  <si>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</si>
  <si>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</si>
  <si>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</si>
  <si>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</si>
  <si>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</si>
  <si>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</si>
  <si>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</si>
  <si>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</si>
  <si>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</si>
  <si>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</si>
  <si>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</si>
  <si>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</si>
  <si>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</si>
  <si>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</si>
  <si>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</si>
  <si>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</si>
  <si>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</si>
  <si>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</si>
  <si>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</si>
  <si>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</si>
  <si>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</si>
  <si>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</si>
  <si>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</si>
  <si>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</si>
  <si>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</si>
  <si>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</si>
  <si>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</si>
  <si>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</si>
  <si>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</si>
  <si>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</si>
  <si>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</si>
  <si>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</si>
  <si>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</si>
  <si>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</si>
  <si>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</si>
  <si>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</si>
  <si>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</si>
  <si>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</si>
  <si>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</si>
  <si>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</si>
  <si>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</si>
  <si>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</si>
  <si>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</si>
  <si>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</si>
  <si>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</si>
  <si>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</si>
  <si>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</si>
  <si>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</si>
  <si>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</si>
  <si>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</si>
  <si>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</si>
  <si>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</si>
  <si>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</si>
  <si>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</si>
  <si>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</si>
  <si>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</si>
  <si>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</si>
  <si>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</si>
  <si>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</si>
  <si>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</si>
  <si>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</si>
  <si>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</si>
  <si>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</si>
  <si>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</si>
  <si>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</si>
  <si>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</si>
  <si>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</si>
  <si>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</si>
  <si>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</si>
  <si>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</si>
  <si>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</si>
  <si>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</si>
  <si>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</si>
  <si>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</si>
  <si>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</si>
  <si>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</si>
  <si>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</si>
  <si>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</si>
  <si>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</si>
  <si>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</si>
  <si>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</si>
  <si>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</si>
  <si>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</si>
  <si>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</si>
  <si>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</si>
  <si>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</si>
  <si>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</si>
  <si>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</si>
  <si>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</si>
  <si>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</si>
  <si>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</si>
  <si>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</si>
  <si>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</si>
  <si>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</si>
  <si>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</si>
  <si>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</si>
  <si>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</si>
  <si>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</si>
  <si>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</si>
  <si>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</si>
  <si>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</si>
  <si>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</si>
  <si>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</si>
  <si>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</si>
  <si>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</si>
  <si>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</si>
  <si>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</si>
  <si>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</si>
  <si>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</si>
  <si>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</si>
  <si>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</si>
  <si>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</si>
  <si>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</si>
  <si>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</si>
  <si>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</si>
  <si>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</si>
  <si>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</si>
  <si>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</si>
  <si>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</si>
  <si>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</si>
  <si>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</si>
  <si>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</si>
  <si>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</si>
  <si>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</si>
  <si>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</si>
  <si>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</si>
  <si>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</si>
  <si>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</si>
  <si>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</si>
  <si>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</si>
  <si>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</si>
  <si>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</si>
  <si>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</si>
  <si>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</si>
  <si>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</si>
  <si>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</si>
  <si>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</si>
  <si>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</si>
  <si>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</si>
  <si>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</si>
  <si>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</si>
  <si>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</si>
  <si>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</si>
  <si>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</si>
  <si>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</si>
  <si>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</si>
  <si>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</si>
  <si>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</si>
  <si>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</si>
  <si>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</si>
  <si>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</si>
  <si>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</si>
  <si>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</si>
  <si>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</si>
  <si>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</si>
  <si>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</si>
  <si>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</si>
  <si>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</si>
  <si>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</si>
  <si>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</si>
  <si>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</si>
  <si>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</si>
  <si>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</si>
  <si>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</si>
  <si>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</si>
  <si>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</si>
  <si>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</si>
  <si>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</si>
  <si>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</si>
  <si>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</si>
  <si>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</si>
  <si>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</si>
  <si>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</si>
  <si>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</si>
  <si>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</si>
  <si>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</si>
  <si>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</si>
  <si>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</si>
  <si>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</si>
  <si>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</si>
  <si>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</si>
  <si>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</si>
  <si>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</si>
  <si>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</si>
  <si>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</si>
  <si>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</si>
  <si>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</si>
  <si>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</si>
  <si>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</si>
  <si>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</si>
  <si>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</si>
  <si>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</si>
  <si>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</si>
  <si>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</si>
  <si>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</si>
  <si>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</si>
  <si>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</si>
  <si>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</si>
  <si>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</si>
  <si>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</si>
  <si>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</si>
  <si>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</si>
  <si>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</si>
  <si>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</si>
  <si>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</si>
  <si>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</si>
  <si>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</si>
  <si>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</si>
  <si>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</si>
  <si>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</si>
  <si>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</si>
  <si>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</si>
  <si>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</si>
  <si>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</si>
  <si>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</si>
  <si>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</si>
  <si>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</si>
  <si>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</si>
  <si>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</si>
  <si>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</si>
  <si>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</si>
  <si>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</si>
  <si>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</si>
  <si>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</si>
  <si>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</si>
  <si>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</si>
  <si>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</si>
  <si>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</si>
  <si>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</si>
  <si>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</si>
  <si>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</si>
  <si>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</si>
  <si>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</si>
  <si>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</si>
  <si>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</si>
  <si>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</si>
  <si>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</si>
  <si>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</si>
  <si>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</si>
  <si>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</si>
  <si>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</si>
  <si>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</si>
  <si>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</si>
  <si>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</si>
  <si>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</si>
  <si>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</si>
  <si>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</si>
  <si>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</si>
  <si>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</si>
  <si>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</si>
  <si>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</si>
  <si>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</si>
  <si>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</si>
  <si>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</si>
  <si>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</si>
  <si>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</si>
  <si>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</si>
  <si>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</si>
  <si>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</si>
  <si>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</si>
  <si>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</si>
  <si>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</si>
  <si>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</si>
  <si>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</si>
  <si>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</si>
  <si>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</si>
  <si>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</si>
  <si>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</si>
  <si>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</si>
  <si>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</si>
  <si>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</si>
  <si>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</si>
  <si>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</si>
  <si>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</si>
  <si>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</si>
  <si>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</si>
  <si>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</si>
  <si>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</si>
  <si>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</si>
  <si>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</si>
  <si>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</si>
  <si>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</si>
  <si>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</si>
  <si>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</si>
  <si>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</si>
  <si>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</si>
  <si>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</si>
  <si>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</si>
  <si>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</si>
  <si>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</si>
  <si>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</si>
  <si>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</si>
  <si>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</si>
  <si>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</si>
  <si>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</si>
  <si>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</si>
  <si>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</si>
  <si>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</si>
  <si>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</si>
  <si>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</si>
  <si>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</si>
  <si>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</si>
  <si>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</si>
  <si>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</si>
  <si>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</si>
  <si>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</si>
  <si>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</si>
  <si>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</si>
  <si>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</si>
  <si>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</si>
  <si>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</si>
  <si>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</si>
  <si>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</si>
  <si>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</si>
  <si>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</si>
  <si>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</si>
  <si>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</si>
  <si>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</si>
  <si>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</si>
  <si>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</si>
  <si>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</si>
  <si>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</si>
  <si>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</si>
  <si>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</si>
  <si>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</si>
  <si>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</si>
  <si>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</si>
  <si>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</si>
  <si>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</si>
  <si>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</si>
  <si>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</si>
  <si>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</si>
  <si>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</si>
  <si>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</si>
  <si>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</si>
  <si>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</si>
  <si>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</si>
  <si>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</si>
  <si>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</si>
  <si>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</si>
  <si>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</si>
  <si>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</si>
  <si>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</si>
  <si>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</si>
  <si>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</si>
  <si>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</si>
  <si>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</si>
  <si>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</si>
  <si>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</si>
  <si>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</si>
  <si>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</si>
  <si>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</si>
  <si>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</si>
  <si>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</si>
  <si>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</si>
  <si>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</si>
  <si>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</si>
  <si>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</si>
  <si>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</si>
  <si>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</si>
  <si>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</si>
  <si>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</si>
  <si>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</si>
  <si>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</si>
  <si>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</si>
  <si>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</si>
  <si>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</si>
  <si>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</si>
  <si>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</si>
  <si>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</si>
  <si>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</si>
  <si>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</si>
  <si>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</si>
  <si>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</si>
  <si>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</si>
  <si>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</si>
  <si>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</si>
  <si>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</si>
  <si>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</si>
  <si>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</si>
  <si>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</si>
  <si>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</si>
  <si>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</si>
  <si>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</si>
  <si>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</si>
  <si>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</si>
  <si>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</si>
  <si>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</si>
  <si>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</si>
  <si>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</si>
  <si>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</si>
  <si>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</si>
  <si>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</si>
  <si>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</si>
  <si>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</si>
  <si>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</si>
  <si>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</si>
  <si>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</si>
  <si>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</si>
  <si>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</si>
  <si>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</si>
  <si>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</si>
  <si>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</si>
  <si>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</si>
  <si>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</si>
  <si>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</si>
  <si>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</si>
  <si>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</si>
  <si>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</si>
  <si>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</si>
  <si>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</si>
  <si>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</si>
  <si>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</si>
  <si>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</si>
  <si>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</si>
  <si>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</si>
  <si>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</si>
  <si>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</si>
  <si>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</si>
  <si>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</si>
  <si>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</si>
  <si>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</si>
  <si>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</si>
  <si>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</si>
  <si>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</si>
  <si>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</si>
  <si>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</si>
  <si>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</si>
  <si>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</si>
  <si>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</si>
  <si>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</si>
  <si>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</si>
  <si>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</si>
  <si>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</si>
  <si>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</si>
  <si>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</si>
  <si>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</si>
  <si>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</si>
  <si>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</si>
  <si>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</si>
  <si>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</si>
  <si>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</si>
  <si>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</si>
  <si>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</si>
  <si>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</si>
  <si>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</si>
  <si>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</si>
  <si>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</si>
  <si>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</si>
  <si>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</si>
  <si>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</si>
  <si>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</si>
  <si>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</si>
  <si>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</si>
  <si>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</si>
  <si>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</si>
  <si>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</si>
  <si>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</si>
  <si>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</si>
  <si>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</si>
  <si>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</si>
  <si>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</si>
  <si>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</si>
  <si>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</si>
  <si>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</si>
  <si>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</si>
  <si>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</si>
  <si>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</si>
  <si>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</si>
  <si>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</si>
  <si>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</si>
  <si>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</si>
  <si>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</si>
  <si>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</si>
  <si>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</si>
  <si>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</si>
  <si>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</si>
  <si>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</si>
  <si>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</si>
  <si>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</si>
  <si>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</si>
  <si>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</si>
  <si>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</si>
  <si>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</si>
  <si>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</si>
  <si>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</si>
  <si>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</si>
  <si>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</si>
  <si>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</si>
  <si>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</si>
  <si>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</si>
  <si>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</si>
  <si>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</si>
  <si>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</si>
  <si>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</si>
  <si>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</si>
  <si>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</si>
  <si>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</si>
  <si>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</si>
  <si>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</si>
  <si>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</si>
  <si>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</si>
  <si>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</si>
  <si>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</si>
  <si>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</si>
  <si>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</si>
  <si>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</si>
  <si>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</si>
  <si>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</si>
  <si>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</si>
  <si>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</si>
  <si>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</si>
  <si>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</si>
  <si>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</si>
  <si>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</si>
  <si>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</si>
  <si>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</si>
  <si>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</si>
  <si>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</si>
  <si>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</si>
  <si>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</si>
  <si>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</si>
  <si>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</si>
  <si>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</si>
  <si>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</si>
  <si>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</si>
  <si>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</si>
  <si>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</si>
  <si>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</si>
  <si>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</si>
  <si>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</si>
  <si>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</si>
  <si>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</si>
  <si>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</si>
  <si>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</si>
  <si>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</si>
  <si>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</si>
  <si>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</si>
  <si>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</si>
  <si>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</si>
  <si>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</si>
  <si>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</si>
  <si>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</si>
  <si>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</si>
  <si>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</si>
  <si>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</si>
  <si>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</si>
  <si>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</si>
  <si>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</si>
  <si>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</si>
  <si>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</si>
  <si>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</si>
  <si>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</si>
  <si>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</si>
  <si>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</si>
  <si>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</si>
  <si>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</si>
  <si>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</si>
  <si>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</si>
  <si>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</si>
  <si>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</si>
  <si>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</si>
  <si>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</si>
  <si>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</si>
  <si>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</si>
  <si>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</si>
  <si>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</si>
  <si>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</si>
  <si>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</si>
  <si>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</si>
  <si>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</si>
  <si>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</si>
  <si>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</si>
  <si>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</si>
  <si>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</si>
  <si>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</si>
  <si>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</si>
  <si>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</si>
  <si>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</si>
  <si>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</si>
  <si>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</si>
  <si>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</si>
  <si>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</si>
  <si>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</si>
  <si>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</si>
  <si>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</si>
  <si>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</si>
  <si>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</si>
  <si>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</si>
  <si>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</si>
  <si>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</si>
  <si>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</si>
  <si>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</si>
  <si>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</si>
  <si>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</si>
  <si>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</si>
  <si>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</si>
  <si>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</si>
  <si>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</si>
  <si>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</si>
  <si>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</si>
  <si>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</si>
  <si>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</si>
  <si>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</si>
  <si>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</si>
  <si>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</si>
  <si>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</si>
  <si>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</si>
  <si>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</si>
  <si>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</si>
  <si>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</si>
  <si>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</si>
  <si>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</si>
  <si>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</si>
  <si>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</si>
  <si>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</si>
  <si>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</si>
  <si>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</si>
  <si>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</si>
  <si>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</si>
  <si>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</si>
  <si>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</si>
  <si>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</si>
  <si>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</si>
  <si>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</si>
  <si>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</si>
  <si>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</si>
  <si>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</si>
  <si>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</si>
  <si>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</si>
  <si>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</si>
  <si>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</si>
  <si>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</si>
  <si>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</si>
  <si>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</si>
  <si>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</si>
  <si>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</si>
  <si>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</si>
  <si>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</si>
  <si>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</si>
  <si>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</si>
  <si>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</si>
  <si>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</si>
  <si>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</si>
  <si>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</si>
  <si>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</si>
  <si>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</si>
  <si>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</si>
  <si>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</si>
  <si>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</si>
  <si>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</si>
  <si>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</si>
  <si>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</si>
  <si>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</si>
  <si>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</si>
  <si>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</si>
  <si>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</si>
  <si>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</si>
  <si>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</si>
  <si>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</si>
  <si>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</si>
  <si>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</si>
  <si>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</si>
  <si>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</si>
  <si>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</si>
  <si>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</si>
  <si>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</si>
  <si>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</si>
  <si>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</si>
  <si>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</si>
  <si>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</si>
  <si>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</si>
  <si>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</si>
  <si>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</si>
  <si>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</si>
  <si>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</si>
  <si>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</si>
  <si>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</si>
  <si>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</si>
  <si>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</si>
  <si>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</si>
  <si>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</si>
  <si>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</si>
  <si>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</si>
  <si>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</si>
  <si>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</si>
  <si>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</si>
  <si>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</si>
  <si>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</si>
  <si>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</si>
  <si>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</si>
  <si>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</si>
  <si>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</si>
  <si>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</si>
  <si>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</si>
  <si>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</si>
  <si>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</si>
  <si>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</si>
  <si>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</si>
  <si>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</si>
  <si>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</si>
  <si>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</si>
  <si>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</si>
  <si>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</si>
  <si>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</si>
  <si>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</si>
  <si>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</si>
  <si>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</si>
  <si>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</si>
  <si>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</si>
  <si>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</si>
  <si>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</si>
  <si>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</si>
  <si>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</si>
  <si>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</si>
  <si>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</si>
  <si>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</si>
  <si>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</si>
  <si>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</si>
  <si>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</si>
  <si>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</si>
  <si>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</si>
  <si>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</si>
  <si>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</si>
  <si>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</si>
  <si>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</si>
  <si>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</si>
  <si>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</si>
  <si>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</si>
  <si>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</si>
  <si>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</si>
  <si>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</si>
  <si>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</si>
  <si>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</si>
  <si>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</si>
  <si>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</si>
  <si>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</si>
  <si>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</si>
  <si>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</si>
  <si>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</si>
  <si>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</si>
  <si>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</si>
  <si>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</si>
  <si>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</si>
  <si>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</si>
  <si>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</si>
  <si>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</si>
  <si>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</si>
  <si>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</si>
  <si>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</si>
  <si>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</si>
  <si>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</si>
  <si>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</si>
  <si>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</si>
  <si>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</si>
  <si>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</si>
  <si>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</si>
  <si>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</si>
  <si>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</si>
  <si>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</si>
  <si>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</si>
  <si>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</si>
  <si>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</si>
  <si>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</si>
  <si>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</si>
  <si>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</si>
  <si>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</si>
  <si>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</si>
  <si>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</si>
  <si>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</si>
  <si>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</si>
  <si>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</si>
  <si>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</si>
  <si>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</si>
  <si>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</si>
  <si>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</si>
  <si>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</si>
  <si>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</si>
  <si>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</si>
  <si>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</si>
  <si>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</si>
  <si>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</si>
  <si>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</si>
  <si>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</si>
  <si>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</si>
  <si>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</si>
  <si>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</si>
  <si>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</si>
  <si>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</si>
  <si>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</si>
  <si>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</si>
  <si>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</si>
  <si>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</si>
  <si>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</si>
  <si>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</si>
  <si>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</si>
  <si>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</si>
  <si>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</si>
  <si>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</si>
  <si>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</si>
  <si>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</si>
  <si>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</si>
  <si>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</si>
  <si>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</si>
  <si>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</si>
  <si>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</si>
  <si>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</si>
  <si>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</si>
  <si>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</si>
  <si>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</si>
  <si>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</si>
  <si>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</si>
  <si>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</si>
  <si>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</si>
  <si>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</si>
  <si>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</si>
  <si>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</si>
  <si>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</si>
  <si>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</si>
  <si>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</si>
  <si>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</si>
  <si>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</si>
  <si>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</si>
  <si>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</si>
  <si>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</si>
  <si>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</si>
  <si>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</si>
  <si>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</si>
  <si>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</si>
  <si>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</si>
  <si>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</si>
  <si>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</si>
  <si>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</si>
  <si>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</si>
  <si>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</si>
  <si>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</si>
  <si>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</si>
  <si>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</si>
  <si>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</si>
  <si>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</si>
  <si>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</si>
  <si>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</si>
  <si>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</si>
  <si>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</si>
  <si>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</si>
  <si>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</si>
  <si>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</si>
  <si>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</si>
  <si>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</si>
  <si>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</si>
  <si>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</si>
  <si>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</si>
  <si>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</si>
  <si>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</si>
  <si>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</si>
  <si>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</si>
  <si>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</si>
  <si>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</si>
  <si>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</si>
  <si>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</si>
  <si>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</si>
  <si>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</si>
  <si>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</si>
  <si>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</si>
  <si>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</si>
  <si>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</si>
  <si>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</si>
  <si>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</si>
  <si>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</si>
  <si>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</si>
  <si>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</si>
  <si>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</si>
  <si>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</si>
  <si>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</si>
  <si>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</si>
  <si>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</si>
  <si>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</si>
  <si>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</si>
  <si>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</si>
  <si>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</si>
  <si>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</si>
  <si>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</si>
  <si>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</si>
  <si>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</si>
  <si>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</si>
  <si>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</si>
  <si>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</si>
  <si>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</si>
  <si>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</si>
  <si>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</si>
  <si>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</si>
  <si>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</si>
  <si>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</si>
  <si>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</si>
  <si>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</si>
  <si>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</si>
  <si>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</si>
  <si>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</si>
  <si>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</si>
  <si>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</si>
  <si>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</si>
  <si>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</si>
  <si>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</si>
  <si>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</si>
  <si>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</si>
  <si>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</si>
  <si>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</si>
  <si>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</si>
  <si>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</si>
  <si>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</si>
  <si>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</si>
  <si>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</si>
  <si>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</si>
  <si>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</si>
  <si>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</si>
  <si>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</si>
  <si>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</si>
  <si>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</si>
  <si>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</si>
  <si>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</si>
  <si>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</si>
  <si>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</si>
  <si>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</si>
  <si>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</si>
  <si>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</si>
  <si>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</si>
  <si>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</si>
  <si>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</si>
  <si>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</si>
  <si>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</si>
  <si>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</si>
  <si>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</si>
  <si>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</si>
  <si>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</si>
  <si>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</si>
  <si>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</si>
  <si>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</si>
  <si>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</si>
  <si>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</si>
  <si>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</si>
  <si>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</si>
  <si>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</si>
  <si>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</si>
  <si>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</si>
  <si>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</si>
  <si>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</si>
  <si>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</si>
  <si>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</si>
  <si>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</si>
  <si>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</si>
  <si>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</si>
  <si>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</si>
  <si>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</si>
  <si>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</si>
  <si>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</si>
  <si>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</si>
  <si>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</si>
  <si>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</si>
  <si>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</si>
  <si>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</si>
  <si>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</si>
  <si>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</si>
  <si>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</si>
  <si>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</si>
  <si>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</si>
  <si>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</si>
  <si>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</si>
  <si>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</si>
  <si>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</si>
  <si>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</si>
  <si>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</si>
  <si>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</si>
  <si>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</si>
  <si>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</si>
  <si>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</si>
  <si>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</si>
  <si>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</si>
  <si>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</si>
  <si>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</si>
  <si>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</si>
  <si>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</si>
  <si>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</si>
  <si>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</si>
  <si>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</si>
  <si>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</si>
  <si>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</si>
  <si>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</si>
  <si>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</si>
  <si>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</si>
  <si>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</si>
  <si>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</si>
  <si>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</si>
  <si>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</si>
  <si>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</si>
  <si>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</si>
  <si>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</si>
  <si>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</si>
  <si>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</si>
  <si>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</si>
  <si>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</si>
  <si>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</si>
  <si>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</si>
  <si>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</si>
  <si>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</si>
  <si>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</si>
  <si>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</si>
  <si>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</si>
  <si>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</si>
  <si>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</si>
  <si>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</si>
  <si>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</si>
  <si>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</si>
  <si>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</si>
  <si>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</si>
  <si>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</si>
  <si>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</si>
  <si>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</si>
  <si>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</si>
  <si>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</si>
  <si>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</si>
  <si>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</si>
  <si>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</si>
  <si>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</si>
  <si>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</si>
  <si>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</si>
  <si>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</si>
  <si>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</si>
  <si>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</si>
  <si>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</si>
  <si>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</si>
  <si>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</si>
  <si>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</si>
  <si>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</si>
  <si>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</si>
  <si>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</si>
  <si>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</si>
  <si>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</si>
  <si>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</si>
  <si>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</si>
  <si>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</si>
  <si>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</si>
  <si>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</si>
  <si>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</si>
  <si>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</si>
  <si>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</si>
  <si>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</si>
  <si>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</si>
  <si>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</si>
  <si>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</si>
  <si>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</si>
  <si>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</si>
  <si>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</si>
  <si>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</si>
  <si>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</si>
  <si>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</si>
  <si>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</si>
  <si>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</si>
  <si>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</si>
  <si>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</si>
  <si>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</si>
  <si>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</si>
  <si>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</si>
  <si>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</si>
  <si>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</si>
  <si>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</si>
  <si>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</si>
  <si>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</si>
  <si>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</si>
  <si>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</si>
  <si>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</si>
  <si>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</si>
  <si>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</si>
  <si>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</si>
  <si>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</si>
  <si>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</si>
  <si>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</si>
  <si>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</si>
  <si>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</si>
  <si>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</si>
  <si>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</si>
  <si>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</si>
  <si>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</si>
  <si>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</si>
  <si>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</si>
  <si>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</si>
  <si>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</si>
  <si>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</si>
  <si>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</si>
  <si>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</si>
  <si>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</si>
  <si>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</si>
  <si>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</si>
  <si>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</si>
  <si>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</si>
  <si>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</si>
  <si>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</si>
  <si>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</si>
  <si>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</si>
  <si>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</si>
  <si>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</si>
  <si>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</si>
  <si>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</si>
  <si>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</si>
  <si>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</si>
  <si>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</si>
  <si>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</si>
  <si>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</si>
  <si>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</si>
  <si>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</si>
  <si>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</si>
  <si>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</si>
  <si>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</si>
  <si>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</si>
  <si>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</si>
  <si>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</si>
  <si>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</si>
  <si>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</si>
  <si>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</si>
  <si>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</si>
  <si>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</si>
  <si>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</si>
  <si>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</si>
  <si>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</si>
  <si>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</si>
  <si>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</si>
  <si>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</si>
  <si>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</si>
  <si>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</si>
  <si>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</si>
  <si>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</si>
  <si>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</si>
  <si>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</si>
  <si>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</si>
  <si>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</si>
  <si>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</si>
  <si>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</si>
  <si>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</si>
  <si>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</si>
  <si>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</si>
  <si>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</si>
  <si>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</si>
  <si>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</si>
  <si>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</si>
  <si>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</si>
  <si>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</si>
  <si>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</si>
  <si>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</si>
  <si>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</si>
  <si>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</si>
  <si>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</si>
  <si>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</si>
  <si>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</si>
  <si>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</si>
  <si>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</si>
  <si>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</si>
  <si>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</si>
  <si>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</si>
  <si>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</si>
  <si>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</si>
  <si>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</si>
  <si>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</si>
  <si>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</si>
  <si>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</si>
  <si>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</si>
  <si>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</si>
  <si>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</si>
  <si>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</si>
  <si>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</si>
  <si>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</si>
  <si>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</si>
  <si>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</si>
  <si>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</si>
  <si>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</si>
  <si>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</si>
  <si>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</si>
  <si>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</si>
  <si>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</si>
  <si>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</si>
  <si>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</si>
  <si>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</si>
  <si>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</si>
  <si>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</si>
  <si>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</si>
  <si>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</si>
  <si>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</si>
  <si>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</si>
  <si>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</si>
  <si>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</si>
  <si>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</si>
  <si>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</si>
  <si>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</si>
  <si>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</si>
  <si>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</si>
  <si>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</si>
  <si>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</si>
  <si>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</si>
  <si>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</si>
  <si>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</si>
  <si>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</si>
  <si>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</si>
  <si>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</si>
  <si>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</si>
  <si>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</si>
  <si>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</si>
  <si>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</si>
  <si>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</si>
  <si>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</si>
  <si>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</si>
  <si>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</si>
  <si>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</si>
  <si>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</si>
  <si>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</si>
  <si>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</si>
  <si>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</si>
  <si>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</si>
  <si>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</si>
  <si>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</si>
  <si>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</si>
  <si>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</si>
  <si>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</si>
  <si>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</si>
  <si>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</si>
  <si>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</si>
  <si>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</si>
  <si>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</si>
  <si>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</si>
  <si>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</si>
  <si>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</si>
  <si>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</si>
  <si>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</si>
  <si>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</si>
  <si>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</si>
  <si>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</si>
  <si>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</si>
  <si>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</si>
  <si>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</si>
  <si>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</si>
  <si>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</si>
  <si>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</si>
  <si>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</si>
  <si>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</si>
  <si>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</si>
  <si>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</si>
  <si>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</si>
  <si>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</si>
  <si>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</si>
  <si>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</si>
  <si>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</si>
  <si>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</si>
  <si>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</si>
  <si>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</si>
  <si>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</si>
  <si>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</si>
  <si>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</si>
  <si>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</si>
  <si>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</si>
  <si>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</si>
  <si>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</si>
  <si>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</si>
  <si>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</si>
  <si>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</si>
  <si>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</si>
  <si>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</si>
  <si>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</si>
  <si>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</si>
  <si>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</si>
  <si>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</si>
  <si>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</si>
  <si>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</si>
  <si>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</si>
  <si>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</si>
  <si>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</si>
  <si>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</si>
  <si>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</si>
  <si>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</si>
  <si>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</si>
  <si>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</si>
  <si>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</si>
  <si>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</si>
  <si>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</si>
  <si>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</si>
  <si>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</si>
  <si>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</si>
  <si>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</si>
  <si>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</si>
  <si>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</si>
  <si>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</si>
  <si>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</si>
  <si>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</si>
  <si>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</si>
  <si>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</si>
  <si>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</si>
  <si>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</si>
  <si>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</si>
  <si>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</si>
  <si>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</si>
  <si>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</si>
  <si>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</si>
  <si>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</si>
  <si>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</si>
  <si>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</si>
  <si>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</si>
  <si>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</si>
  <si>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</si>
  <si>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</si>
  <si>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</si>
  <si>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</si>
  <si>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</si>
  <si>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</si>
  <si>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</si>
  <si>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</si>
  <si>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</si>
  <si>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</si>
  <si>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</si>
  <si>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</si>
  <si>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</si>
  <si>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</si>
  <si>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</si>
  <si>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</si>
  <si>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</si>
  <si>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</si>
  <si>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</si>
  <si>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</si>
  <si>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</si>
  <si>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</si>
  <si>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</si>
  <si>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</si>
  <si>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</si>
  <si>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</si>
  <si>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</si>
  <si>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</si>
  <si>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</si>
  <si>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</si>
  <si>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</si>
  <si>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</si>
  <si>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</si>
  <si>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</si>
  <si>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</si>
  <si>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</si>
  <si>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</si>
  <si>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</si>
  <si>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</si>
  <si>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</si>
  <si>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</si>
  <si>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</si>
  <si>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</si>
  <si>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</si>
  <si>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</si>
  <si>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</si>
  <si>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</si>
  <si>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</si>
  <si>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</si>
  <si>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</si>
  <si>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</si>
  <si>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</si>
  <si>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</si>
  <si>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</si>
  <si>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</si>
  <si>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</si>
  <si>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</si>
  <si>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</si>
  <si>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</si>
  <si>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</si>
  <si>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</si>
  <si>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</si>
  <si>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</si>
  <si>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</si>
  <si>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</si>
  <si>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</si>
  <si>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</si>
  <si>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</si>
  <si>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</si>
  <si>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</si>
  <si>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</si>
  <si>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</si>
  <si>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</si>
  <si>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</si>
  <si>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</si>
  <si>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</si>
  <si>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</si>
  <si>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</si>
  <si>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</si>
  <si>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</si>
  <si>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</si>
  <si>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</si>
  <si>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</si>
  <si>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</si>
  <si>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</si>
  <si>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</si>
  <si>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</si>
  <si>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</si>
  <si>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</si>
  <si>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</si>
  <si>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</si>
  <si>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</si>
  <si>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</si>
  <si>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</si>
  <si>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</si>
  <si>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</si>
  <si>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</si>
  <si>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</si>
  <si>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</si>
  <si>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</si>
  <si>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</si>
  <si>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</si>
  <si>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</si>
  <si>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</si>
  <si>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</si>
  <si>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</si>
  <si>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</si>
  <si>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</si>
  <si>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</si>
  <si>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</si>
  <si>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</si>
  <si>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</si>
  <si>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</si>
  <si>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</si>
  <si>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</si>
  <si>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</si>
  <si>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</si>
  <si>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</si>
  <si>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</si>
  <si>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</si>
  <si>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</si>
  <si>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</si>
  <si>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</si>
  <si>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</si>
  <si>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</si>
  <si>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</si>
  <si>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</si>
  <si>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</si>
  <si>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</si>
  <si>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</si>
  <si>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</si>
  <si>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</si>
  <si>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</si>
  <si>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</si>
  <si>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</si>
  <si>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</si>
  <si>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</si>
  <si>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</si>
  <si>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</si>
  <si>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</si>
  <si>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</si>
  <si>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</si>
  <si>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</si>
  <si>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</si>
  <si>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</si>
  <si>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</si>
  <si>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</si>
  <si>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</si>
  <si>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</si>
  <si>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</si>
  <si>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</si>
  <si>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</si>
  <si>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</si>
  <si>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</si>
  <si>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</si>
  <si>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</si>
  <si>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</si>
  <si>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</si>
  <si>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</si>
  <si>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</si>
  <si>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</si>
  <si>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</si>
  <si>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</si>
  <si>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</si>
  <si>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</si>
  <si>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</si>
  <si>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</si>
  <si>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</si>
  <si>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</si>
  <si>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</si>
  <si>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</si>
  <si>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</si>
  <si>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</si>
  <si>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</si>
  <si>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</si>
  <si>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</si>
  <si>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</si>
  <si>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</si>
  <si>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</si>
  <si>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</si>
  <si>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</si>
  <si>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</si>
  <si>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</si>
  <si>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</si>
  <si>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</si>
  <si>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</si>
  <si>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</si>
  <si>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</si>
  <si>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</si>
  <si>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</si>
  <si>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</si>
  <si>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</si>
  <si>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</si>
  <si>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</si>
  <si>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</si>
  <si>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</si>
  <si>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</si>
  <si>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</si>
  <si>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</si>
  <si>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</si>
  <si>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</si>
  <si>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</si>
  <si>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</si>
  <si>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</si>
  <si>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</si>
  <si>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</si>
  <si>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</si>
  <si>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</si>
  <si>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</si>
  <si>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</si>
  <si>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</si>
  <si>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</si>
  <si>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</si>
  <si>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</si>
  <si>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</si>
  <si>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</si>
  <si>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</si>
  <si>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</si>
  <si>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</si>
  <si>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</si>
  <si>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</si>
  <si>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</si>
  <si>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</si>
  <si>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</si>
  <si>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</si>
  <si>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</si>
  <si>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</si>
  <si>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</si>
  <si>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</si>
  <si>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</si>
  <si>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</si>
  <si>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</si>
  <si>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</si>
  <si>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</si>
  <si>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</si>
  <si>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</si>
  <si>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</si>
  <si>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</si>
  <si>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</si>
  <si>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</si>
  <si>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</si>
  <si>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</si>
  <si>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</si>
  <si>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</si>
  <si>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</si>
  <si>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</si>
  <si>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</si>
  <si>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</si>
  <si>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</si>
  <si>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</si>
  <si>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</si>
  <si>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</si>
  <si>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</si>
  <si>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</si>
  <si>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</si>
  <si>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</si>
  <si>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</si>
  <si>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</si>
  <si>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</si>
  <si>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</si>
  <si>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</si>
  <si>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</si>
  <si>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</si>
  <si>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</si>
  <si>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</si>
  <si>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</si>
  <si>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</si>
  <si>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</si>
  <si>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</si>
  <si>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</si>
  <si>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</si>
  <si>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</si>
  <si>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</si>
  <si>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</si>
  <si>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</si>
  <si>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</si>
  <si>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</si>
  <si>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</si>
  <si>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</si>
  <si>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</si>
  <si>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</si>
  <si>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</si>
  <si>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</si>
  <si>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</si>
  <si>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</si>
  <si>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</si>
  <si>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</si>
  <si>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</si>
  <si>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</si>
  <si>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</si>
  <si>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</si>
  <si>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</si>
  <si>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</si>
  <si>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</si>
  <si>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</si>
  <si>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</si>
  <si>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</si>
  <si>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</si>
  <si>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</si>
  <si>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</si>
  <si>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</si>
  <si>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</si>
  <si>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</si>
  <si>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</si>
  <si>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</si>
  <si>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</si>
  <si>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</si>
  <si>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</si>
  <si>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</si>
  <si>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</si>
  <si>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</si>
  <si>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</si>
  <si>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</si>
  <si>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</si>
  <si>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</si>
  <si>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</si>
  <si>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</si>
  <si>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</si>
  <si>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</si>
  <si>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</si>
  <si>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</si>
  <si>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</si>
  <si>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</si>
  <si>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</si>
  <si>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</si>
  <si>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</si>
  <si>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</si>
  <si>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</si>
  <si>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</si>
  <si>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</si>
  <si>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</si>
  <si>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</si>
  <si>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</si>
  <si>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</si>
  <si>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</si>
  <si>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</si>
  <si>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</si>
  <si>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</si>
  <si>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</si>
  <si>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</si>
  <si>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</si>
  <si>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</si>
  <si>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</si>
  <si>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</si>
  <si>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</si>
  <si>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</si>
  <si>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</si>
  <si>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</si>
  <si>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</si>
  <si>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</si>
  <si>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</si>
  <si>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</si>
  <si>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</si>
  <si>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</si>
  <si>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</si>
  <si>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</si>
  <si>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</si>
  <si>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</si>
  <si>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</si>
  <si>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</si>
  <si>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</si>
  <si>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</si>
  <si>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</si>
  <si>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</si>
  <si>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</si>
  <si>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</si>
  <si>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</si>
  <si>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</si>
  <si>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</si>
  <si>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</si>
  <si>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</si>
  <si>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</si>
  <si>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</si>
  <si>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</si>
  <si>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</si>
  <si>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</si>
  <si>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</si>
  <si>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</si>
  <si>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</si>
  <si>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</si>
  <si>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</si>
  <si>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</si>
  <si>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</si>
  <si>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</si>
  <si>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</si>
  <si>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</si>
  <si>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</si>
  <si>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</si>
  <si>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</si>
  <si>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</si>
  <si>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</si>
  <si>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</si>
  <si>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</si>
  <si>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</si>
  <si>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</si>
  <si>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</si>
  <si>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</si>
  <si>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</si>
  <si>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</si>
  <si>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</si>
  <si>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</si>
  <si>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</si>
  <si>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</si>
  <si>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</si>
  <si>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</si>
  <si>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</si>
  <si>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</si>
  <si>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</si>
  <si>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</si>
  <si>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</si>
  <si>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</si>
  <si>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</si>
  <si>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</si>
  <si>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</si>
  <si>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</si>
  <si>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</si>
  <si>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</si>
  <si>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</si>
  <si>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</si>
  <si>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</si>
  <si>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</si>
  <si>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</si>
  <si>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</si>
  <si>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</si>
  <si>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</si>
  <si>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</si>
  <si>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</si>
  <si>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</si>
  <si>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</si>
  <si>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</si>
  <si>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</si>
  <si>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</si>
  <si>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</si>
  <si>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</si>
  <si>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</si>
  <si>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</si>
  <si>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</si>
  <si>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</si>
  <si>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</si>
  <si>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</si>
  <si>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</si>
  <si>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</si>
  <si>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</si>
  <si>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</si>
  <si>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</si>
  <si>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</si>
  <si>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</si>
  <si>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</si>
  <si>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</si>
  <si>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</si>
  <si>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</si>
  <si>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</si>
  <si>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</si>
  <si>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</si>
  <si>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</si>
  <si>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</si>
  <si>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</si>
  <si>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</si>
  <si>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</si>
  <si>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</si>
  <si>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</si>
  <si>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</si>
  <si>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</si>
  <si>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</si>
  <si>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</si>
  <si>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</si>
  <si>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</si>
  <si>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</si>
  <si>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</si>
  <si>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</si>
  <si>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</si>
  <si>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</si>
  <si>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</si>
  <si>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</si>
  <si>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</si>
  <si>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</si>
  <si>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</si>
  <si>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</si>
  <si>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</si>
  <si>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</si>
  <si>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</si>
  <si>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</si>
  <si>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</si>
  <si>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</si>
  <si>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</si>
  <si>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</si>
  <si>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</si>
  <si>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</si>
  <si>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</si>
  <si>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</si>
  <si>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</si>
  <si>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</si>
  <si>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</si>
  <si>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</si>
  <si>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</si>
  <si>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</si>
  <si>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</si>
  <si>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</si>
  <si>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</si>
  <si>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</si>
  <si>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</si>
  <si>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</si>
  <si>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</si>
  <si>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</si>
  <si>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</si>
  <si>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</si>
  <si>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</si>
  <si>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</si>
  <si>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</si>
  <si>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</si>
  <si>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</si>
  <si>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</si>
  <si>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</si>
  <si>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</si>
  <si>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</si>
  <si>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</si>
  <si>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</si>
  <si>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</si>
  <si>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</si>
  <si>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</si>
  <si>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</si>
  <si>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</si>
  <si>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</si>
  <si>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</si>
  <si>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</si>
  <si>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</si>
  <si>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</si>
  <si>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</si>
  <si>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</si>
  <si>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</si>
  <si>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</si>
  <si>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</si>
  <si>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</si>
  <si>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</si>
  <si>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</si>
  <si>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</si>
  <si>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</si>
  <si>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</si>
  <si>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</si>
  <si>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</si>
  <si>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</si>
  <si>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</si>
  <si>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</si>
  <si>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</si>
  <si>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</si>
  <si>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</si>
  <si>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</si>
  <si>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</si>
  <si>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</si>
  <si>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</si>
  <si>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</si>
  <si>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</si>
  <si>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</si>
  <si>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</si>
  <si>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</si>
  <si>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</si>
  <si>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</si>
  <si>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</si>
  <si>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</si>
  <si>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</si>
  <si>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</si>
  <si>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</si>
  <si>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</si>
  <si>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</si>
  <si>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</si>
  <si>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</si>
  <si>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</si>
  <si>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</si>
  <si>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</si>
  <si>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</si>
  <si>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</si>
  <si>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</si>
  <si>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</si>
  <si>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</si>
  <si>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</si>
  <si>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</si>
  <si>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</si>
  <si>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</si>
  <si>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</si>
  <si>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</si>
  <si>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</si>
  <si>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</si>
  <si>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</si>
  <si>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</si>
  <si>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</si>
  <si>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</si>
  <si>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</si>
  <si>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</si>
  <si>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</si>
  <si>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</si>
  <si>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</si>
  <si>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</si>
  <si>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</si>
  <si>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</si>
  <si>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</si>
  <si>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</si>
  <si>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</si>
  <si>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</si>
  <si>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</si>
  <si>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</si>
  <si>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</si>
  <si>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</si>
  <si>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</si>
  <si>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</si>
  <si>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</si>
  <si>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</si>
  <si>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</si>
  <si>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</si>
  <si>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</si>
  <si>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</si>
  <si>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</si>
  <si>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</si>
  <si>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</si>
  <si>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</si>
  <si>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</si>
  <si>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</si>
  <si>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</si>
  <si>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</si>
  <si>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</si>
  <si>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</si>
  <si>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</si>
  <si>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</si>
  <si>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</si>
  <si>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</si>
  <si>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</si>
  <si>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</si>
  <si>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</si>
  <si>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</si>
  <si>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</si>
  <si>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</si>
  <si>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</si>
  <si>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</si>
  <si>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</si>
  <si>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</si>
  <si>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</si>
  <si>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</si>
  <si>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</si>
  <si>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</si>
  <si>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</si>
  <si>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</si>
  <si>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</si>
  <si>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</si>
  <si>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</si>
  <si>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</si>
  <si>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</si>
  <si>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</si>
  <si>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</si>
  <si>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</si>
  <si>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</si>
  <si>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</si>
  <si>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</si>
  <si>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</si>
  <si>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</si>
  <si>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</si>
  <si>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</si>
  <si>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</si>
  <si>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</si>
  <si>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</si>
  <si>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</si>
  <si>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</si>
  <si>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</si>
  <si>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</si>
  <si>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</si>
  <si>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</si>
  <si>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</si>
  <si>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</si>
  <si>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</si>
  <si>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</si>
  <si>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</si>
  <si>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</si>
  <si>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</si>
  <si>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</si>
  <si>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</si>
  <si>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</si>
  <si>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</si>
  <si>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</si>
  <si>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</si>
  <si>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</si>
  <si>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</si>
  <si>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</si>
  <si>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</si>
  <si>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</si>
  <si>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</si>
  <si>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</si>
  <si>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</si>
  <si>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</si>
  <si>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</si>
  <si>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</si>
  <si>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</si>
  <si>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</si>
  <si>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</si>
  <si>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</si>
  <si>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</si>
  <si>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</si>
  <si>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</si>
  <si>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</si>
  <si>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</si>
  <si>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</si>
  <si>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</si>
  <si>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</si>
  <si>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</si>
  <si>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</si>
  <si>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</si>
  <si>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</si>
  <si>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</si>
  <si>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</si>
  <si>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</si>
  <si>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</si>
  <si>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</si>
  <si>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</si>
  <si>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</si>
  <si>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</si>
  <si>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</si>
  <si>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</si>
  <si>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</si>
  <si>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</si>
  <si>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</si>
  <si>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</si>
  <si>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</si>
  <si>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</si>
  <si>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</si>
  <si>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</si>
  <si>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</si>
  <si>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</si>
  <si>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</si>
  <si>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</si>
  <si>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</si>
  <si>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</si>
  <si>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</si>
  <si>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</si>
  <si>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</si>
  <si>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</si>
  <si>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</si>
  <si>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</si>
  <si>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</si>
  <si>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</si>
  <si>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</si>
  <si>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</si>
  <si>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</si>
  <si>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</si>
  <si>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</si>
  <si>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</si>
  <si>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</si>
  <si>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</si>
  <si>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</si>
  <si>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</si>
  <si>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</si>
  <si>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</si>
  <si>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</si>
  <si>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</si>
  <si>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</si>
  <si>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</si>
  <si>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</si>
  <si>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</si>
  <si>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</si>
  <si>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</si>
  <si>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</si>
  <si>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</si>
  <si>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</si>
  <si>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</si>
  <si>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</si>
  <si>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</si>
  <si>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</si>
  <si>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</si>
  <si>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</si>
  <si>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</si>
  <si>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</si>
  <si>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</si>
  <si>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</si>
  <si>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</si>
  <si>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</si>
  <si>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</si>
  <si>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</si>
  <si>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</si>
  <si>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</si>
  <si>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</si>
  <si>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</si>
  <si>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</si>
  <si>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</si>
  <si>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</si>
  <si>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</si>
  <si>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</si>
  <si>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</si>
  <si>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</si>
  <si>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</si>
  <si>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</si>
  <si>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</si>
  <si>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</si>
  <si>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</si>
  <si>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</si>
  <si>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</si>
  <si>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</si>
  <si>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</si>
  <si>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</si>
  <si>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</si>
  <si>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</si>
  <si>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</si>
  <si>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</si>
  <si>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</si>
  <si>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</si>
  <si>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</si>
  <si>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</si>
  <si>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</si>
  <si>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</si>
  <si>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</si>
  <si>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</si>
  <si>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</si>
  <si>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</si>
  <si>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</si>
  <si>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</si>
  <si>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</si>
  <si>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</si>
  <si>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</si>
  <si>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</si>
  <si>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</si>
  <si>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</si>
  <si>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</si>
  <si>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</si>
  <si>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</si>
  <si>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</si>
  <si>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</si>
  <si>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</si>
  <si>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</si>
  <si>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</si>
  <si>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</si>
  <si>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</si>
  <si>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</si>
  <si>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</si>
  <si>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</si>
  <si>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</si>
  <si>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</si>
  <si>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</si>
  <si>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</si>
  <si>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</si>
  <si>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</si>
  <si>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</si>
  <si>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</si>
  <si>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</si>
  <si>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</si>
  <si>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</si>
  <si>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</si>
  <si>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</si>
  <si>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</si>
  <si>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</si>
  <si>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</si>
  <si>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</si>
  <si>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</si>
  <si>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</si>
  <si>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</si>
  <si>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</si>
  <si>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</si>
  <si>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</si>
  <si>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</si>
  <si>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</si>
  <si>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</si>
  <si>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</si>
  <si>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</si>
  <si>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</si>
  <si>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</si>
  <si>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</si>
  <si>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</si>
  <si>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</si>
  <si>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</si>
  <si>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</si>
  <si>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</si>
  <si>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</si>
  <si>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</si>
  <si>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</si>
  <si>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</si>
  <si>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</si>
  <si>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</si>
  <si>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</si>
  <si>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</si>
  <si>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</si>
  <si>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</si>
  <si>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</si>
  <si>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</si>
  <si>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</si>
  <si>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</si>
  <si>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</si>
  <si>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</si>
  <si>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</si>
  <si>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</si>
  <si>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</si>
  <si>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</si>
  <si>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</si>
  <si>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</si>
  <si>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</si>
  <si>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</si>
  <si>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</si>
  <si>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</si>
  <si>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</si>
  <si>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</si>
  <si>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</si>
  <si>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</si>
  <si>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</si>
  <si>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</si>
  <si>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</si>
  <si>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</si>
  <si>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</si>
  <si>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</si>
  <si>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</si>
  <si>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</si>
  <si>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</si>
  <si>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</si>
  <si>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</si>
  <si>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</si>
  <si>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</si>
  <si>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</si>
  <si>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</si>
  <si>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</si>
  <si>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</si>
  <si>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</si>
  <si>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</si>
  <si>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</si>
  <si>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</si>
  <si>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</si>
  <si>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</si>
  <si>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</si>
  <si>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</si>
  <si>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</si>
  <si>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</si>
  <si>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</si>
  <si>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</si>
  <si>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</si>
  <si>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</si>
  <si>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</si>
  <si>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</si>
  <si>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</si>
  <si>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</si>
  <si>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</si>
  <si>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</si>
  <si>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</si>
  <si>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</si>
  <si>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</si>
  <si>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</si>
  <si>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</si>
  <si>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</si>
  <si>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</si>
  <si>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</si>
  <si>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</si>
  <si>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</si>
  <si>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</si>
  <si>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</si>
  <si>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</si>
  <si>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</si>
  <si>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</si>
  <si>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</si>
  <si>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</si>
  <si>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</si>
  <si>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</si>
  <si>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</si>
  <si>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</si>
  <si>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</si>
  <si>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</si>
  <si>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</si>
  <si>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</si>
  <si>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</si>
  <si>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</si>
  <si>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</si>
  <si>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</si>
  <si>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</si>
  <si>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</si>
  <si>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</si>
  <si>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</si>
  <si>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</si>
  <si>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</si>
  <si>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</si>
  <si>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</si>
  <si>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</si>
  <si>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</si>
  <si>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</si>
  <si>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</si>
  <si>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</si>
  <si>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</si>
  <si>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</si>
  <si>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</si>
  <si>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</si>
  <si>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</si>
  <si>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</si>
  <si>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</si>
  <si>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</si>
  <si>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</si>
  <si>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</si>
  <si>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</si>
  <si>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</si>
  <si>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</si>
  <si>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</si>
  <si>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</si>
  <si>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</si>
  <si>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</si>
  <si>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</si>
  <si>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</si>
  <si>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</si>
  <si>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</si>
  <si>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</si>
  <si>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</si>
  <si>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</si>
  <si>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</si>
  <si>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</si>
  <si>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</si>
  <si>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</si>
  <si>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</si>
  <si>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</si>
  <si>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</si>
  <si>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</si>
  <si>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</si>
  <si>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</si>
  <si>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</si>
  <si>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</si>
  <si>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</si>
  <si>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</si>
  <si>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</si>
  <si>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</si>
  <si>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</si>
  <si>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</si>
  <si>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</si>
  <si>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</si>
  <si>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</si>
  <si>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</si>
  <si>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</si>
  <si>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</si>
  <si>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</si>
  <si>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</si>
  <si>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</si>
  <si>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</si>
  <si>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</si>
  <si>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</si>
  <si>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</si>
  <si>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</si>
  <si>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</si>
  <si>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</si>
  <si>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</si>
  <si>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</si>
  <si>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</si>
  <si>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</si>
  <si>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</si>
  <si>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</si>
  <si>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</si>
  <si>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</si>
  <si>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</si>
  <si>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</si>
  <si>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</si>
  <si>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</si>
  <si>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</si>
  <si>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</si>
  <si>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</si>
  <si>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</si>
  <si>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</si>
  <si>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</si>
  <si>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</si>
  <si>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</si>
  <si>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</si>
  <si>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</si>
  <si>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</si>
  <si>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</si>
  <si>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</si>
  <si>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</si>
  <si>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</si>
  <si>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</si>
  <si>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</si>
  <si>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</si>
  <si>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</si>
  <si>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</si>
  <si>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</si>
  <si>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</si>
  <si>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</si>
  <si>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</si>
  <si>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</si>
  <si>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</si>
  <si>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</si>
  <si>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</si>
  <si>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</si>
  <si>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</si>
  <si>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</si>
  <si>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</si>
  <si>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</si>
  <si>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</si>
  <si>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</si>
  <si>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</si>
  <si>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</si>
  <si>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</si>
  <si>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</si>
  <si>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</si>
  <si>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</si>
  <si>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</si>
  <si>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</si>
  <si>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</si>
  <si>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</si>
  <si>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</si>
  <si>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</si>
  <si>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</si>
  <si>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</si>
  <si>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</si>
  <si>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</si>
  <si>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</si>
  <si>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</si>
  <si>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</si>
  <si>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</si>
  <si>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</si>
  <si>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</si>
  <si>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</si>
  <si>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</si>
  <si>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</si>
  <si>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</si>
  <si>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</si>
  <si>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</si>
  <si>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</si>
  <si>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</si>
  <si>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</si>
  <si>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</si>
  <si>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</si>
  <si>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</si>
  <si>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</si>
  <si>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</si>
  <si>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</si>
  <si>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</si>
  <si>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</si>
  <si>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</si>
  <si>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</si>
  <si>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</si>
  <si>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</si>
  <si>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</si>
  <si>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</si>
  <si>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</si>
  <si>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</si>
  <si>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</si>
  <si>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</si>
  <si>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</si>
  <si>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</si>
  <si>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</si>
  <si>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</si>
  <si>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</si>
  <si>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</si>
  <si>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</si>
  <si>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</si>
  <si>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</si>
  <si>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</si>
  <si>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</si>
  <si>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</si>
  <si>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</si>
  <si>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</si>
  <si>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</si>
  <si>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</si>
  <si>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</si>
  <si>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</si>
  <si>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</si>
  <si>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</si>
  <si>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</si>
  <si>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</si>
  <si>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</si>
  <si>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</si>
  <si>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</si>
  <si>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</si>
  <si>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</si>
  <si>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</si>
  <si>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</si>
  <si>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</si>
  <si>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</si>
  <si>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</si>
  <si>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</si>
  <si>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</si>
  <si>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</si>
  <si>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</si>
  <si>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</si>
  <si>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</si>
  <si>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</si>
  <si>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</si>
  <si>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</si>
  <si>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</si>
  <si>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</si>
  <si>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</si>
  <si>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</si>
  <si>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</si>
  <si>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</si>
  <si>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</si>
  <si>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</si>
  <si>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</si>
  <si>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</si>
  <si>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</si>
  <si>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</si>
  <si>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</si>
  <si>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</si>
  <si>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</si>
  <si>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</si>
  <si>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</si>
  <si>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</si>
  <si>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</si>
  <si>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</si>
  <si>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</si>
  <si>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</si>
  <si>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</si>
  <si>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</si>
  <si>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</si>
  <si>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</si>
  <si>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</si>
  <si>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</si>
  <si>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</si>
  <si>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</si>
  <si>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</si>
  <si>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</si>
  <si>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</si>
  <si>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</si>
  <si>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</si>
  <si>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</si>
  <si>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</si>
  <si>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</si>
  <si>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</si>
  <si>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</si>
  <si>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</si>
  <si>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</si>
  <si>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</si>
  <si>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</si>
  <si>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</si>
  <si>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</si>
  <si>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</si>
  <si>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</si>
  <si>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</si>
  <si>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</si>
  <si>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</si>
  <si>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</si>
  <si>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</si>
  <si>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</si>
  <si>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</si>
  <si>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</si>
  <si>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</si>
  <si>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</si>
  <si>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</si>
  <si>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</si>
  <si>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</si>
  <si>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</si>
  <si>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</si>
  <si>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</si>
  <si>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</si>
  <si>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</si>
  <si>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</si>
  <si>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</si>
  <si>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</si>
  <si>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</si>
  <si>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</si>
  <si>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</si>
  <si>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</si>
  <si>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</si>
  <si>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</si>
  <si>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</si>
  <si>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</si>
  <si>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</si>
  <si>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</si>
  <si>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</si>
  <si>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</si>
  <si>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</si>
  <si>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</si>
  <si>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</si>
  <si>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</si>
  <si>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</si>
  <si>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</si>
  <si>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</si>
  <si>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</si>
  <si>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</si>
  <si>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</si>
  <si>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</si>
  <si>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</si>
  <si>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</si>
  <si>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</si>
  <si>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</si>
  <si>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</si>
  <si>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</si>
  <si>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</si>
  <si>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</si>
  <si>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</si>
  <si>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</si>
  <si>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</si>
  <si>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</si>
  <si>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</si>
  <si>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</si>
  <si>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</si>
  <si>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</si>
  <si>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</si>
  <si>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</si>
  <si>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</si>
  <si>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</si>
  <si>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</si>
  <si>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</si>
  <si>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</si>
  <si>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</si>
  <si>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</si>
  <si>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</si>
  <si>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</si>
  <si>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</si>
  <si>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</si>
  <si>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</si>
  <si>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</si>
  <si>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</si>
  <si>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</si>
  <si>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</si>
  <si>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</si>
  <si>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</si>
  <si>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</si>
  <si>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</si>
  <si>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</si>
  <si>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</si>
  <si>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</si>
  <si>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</si>
  <si>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</si>
  <si>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</si>
  <si>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</si>
  <si>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</si>
  <si>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</si>
  <si>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</si>
  <si>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</si>
  <si>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</si>
  <si>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</si>
  <si>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</si>
  <si>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</si>
  <si>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</si>
  <si>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</si>
  <si>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</si>
  <si>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</si>
  <si>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</si>
  <si>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</si>
  <si>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</si>
  <si>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</si>
  <si>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</si>
  <si>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</si>
  <si>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</si>
  <si>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</si>
  <si>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</si>
  <si>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</si>
  <si>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</si>
  <si>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</si>
  <si>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</si>
  <si>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</si>
  <si>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</si>
  <si>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</si>
  <si>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</si>
  <si>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</si>
  <si>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</si>
  <si>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</si>
  <si>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</si>
  <si>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</si>
  <si>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</si>
  <si>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</si>
  <si>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</si>
  <si>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</si>
  <si>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</si>
  <si>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</si>
  <si>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</si>
  <si>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</si>
  <si>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</si>
  <si>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</si>
  <si>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</si>
  <si>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</si>
  <si>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</si>
  <si>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</si>
  <si>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</si>
  <si>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</si>
  <si>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</si>
  <si>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</si>
  <si>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</si>
  <si>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</si>
  <si>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</si>
  <si>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</si>
  <si>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</si>
  <si>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</si>
  <si>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</si>
  <si>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</si>
  <si>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</si>
  <si>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</si>
  <si>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</si>
  <si>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</si>
  <si>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</si>
  <si>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</si>
  <si>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</si>
  <si>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</si>
  <si>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</si>
  <si>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</si>
  <si>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</si>
  <si>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</si>
  <si>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</si>
  <si>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</si>
  <si>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</si>
  <si>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</si>
  <si>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</si>
  <si>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</si>
  <si>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</si>
  <si>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</si>
  <si>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</si>
  <si>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</si>
  <si>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</si>
  <si>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</si>
  <si>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</si>
  <si>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</si>
  <si>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</si>
  <si>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</si>
  <si>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</si>
  <si>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</si>
  <si>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</si>
  <si>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</si>
  <si>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</si>
  <si>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</si>
  <si>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</si>
  <si>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</si>
  <si>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</si>
  <si>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</si>
  <si>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</si>
  <si>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</si>
  <si>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</si>
  <si>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</si>
  <si>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</si>
  <si>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</si>
  <si>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</si>
  <si>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</si>
  <si>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</si>
  <si>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</si>
  <si>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</si>
  <si>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</si>
  <si>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</si>
  <si>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</si>
  <si>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</si>
  <si>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</si>
  <si>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</si>
  <si>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</si>
  <si>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</si>
  <si>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</si>
  <si>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</si>
  <si>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</si>
  <si>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</si>
  <si>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</si>
  <si>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</si>
  <si>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</si>
  <si>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</si>
  <si>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</si>
  <si>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</si>
  <si>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</si>
  <si>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</si>
  <si>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</si>
  <si>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</si>
  <si>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</si>
  <si>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</si>
  <si>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</si>
  <si>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</si>
  <si>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</si>
  <si>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</si>
  <si>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</si>
  <si>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</si>
  <si>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</si>
  <si>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</si>
  <si>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</si>
  <si>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</si>
  <si>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</si>
  <si>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</si>
  <si>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</si>
  <si>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</si>
  <si>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</si>
  <si>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</si>
  <si>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</si>
  <si>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</si>
  <si>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</si>
  <si>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</si>
  <si>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</si>
  <si>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</si>
  <si>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</si>
  <si>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</si>
  <si>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</si>
  <si>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</si>
  <si>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</si>
  <si>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</si>
  <si>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</si>
  <si>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</si>
  <si>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</si>
  <si>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</si>
  <si>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</si>
  <si>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</si>
  <si>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</si>
  <si>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</si>
  <si>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</si>
  <si>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</si>
  <si>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</si>
  <si>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</si>
  <si>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</si>
  <si>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</si>
  <si>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</si>
  <si>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</si>
  <si>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</si>
  <si>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</si>
  <si>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</si>
  <si>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</si>
  <si>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</si>
  <si>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</si>
  <si>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</si>
  <si>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</si>
  <si>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</si>
  <si>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</si>
  <si>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</si>
  <si>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</si>
  <si>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</si>
  <si>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</si>
  <si>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</si>
  <si>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</si>
  <si>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</si>
  <si>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</si>
  <si>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</si>
  <si>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</si>
  <si>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</si>
  <si>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</si>
  <si>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</si>
  <si>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</si>
  <si>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</si>
  <si>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</si>
  <si>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</si>
  <si>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</si>
  <si>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</si>
  <si>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</si>
  <si>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</si>
  <si>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</si>
  <si>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</si>
  <si>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</si>
  <si>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</si>
  <si>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</si>
  <si>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</si>
  <si>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</si>
  <si>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</si>
  <si>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</si>
  <si>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</si>
  <si>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</si>
  <si>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</si>
  <si>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</si>
  <si>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</si>
  <si>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</si>
  <si>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</si>
  <si>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</si>
  <si>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</si>
  <si>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</si>
  <si>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</si>
  <si>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</si>
  <si>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</si>
  <si>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</si>
  <si>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</si>
  <si>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</si>
  <si>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</si>
  <si>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</si>
  <si>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</si>
  <si>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</si>
  <si>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</si>
  <si>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</si>
  <si>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</si>
  <si>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</si>
  <si>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</si>
  <si>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</si>
  <si>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</si>
  <si>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</si>
  <si>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</si>
  <si>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</si>
  <si>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</si>
  <si>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</si>
  <si>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</si>
  <si>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</si>
  <si>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</si>
  <si>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</si>
  <si>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</si>
  <si>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</si>
  <si>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</si>
  <si>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</si>
  <si>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</si>
  <si>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</si>
  <si>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</si>
  <si>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</si>
  <si>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</si>
  <si>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</si>
  <si>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</si>
  <si>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</si>
  <si>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</si>
  <si>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</si>
  <si>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</si>
  <si>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</si>
  <si>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</si>
  <si>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</si>
  <si>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</si>
  <si>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</si>
  <si>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</si>
  <si>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</si>
  <si>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</si>
  <si>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</si>
  <si>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</si>
  <si>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</si>
  <si>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</si>
  <si>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</si>
  <si>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</si>
  <si>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</si>
  <si>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</si>
  <si>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</si>
  <si>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</si>
  <si>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</si>
  <si>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</si>
  <si>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</si>
  <si>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</si>
  <si>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</si>
  <si>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</si>
  <si>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</si>
  <si>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</si>
  <si>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</si>
  <si>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</si>
  <si>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</si>
  <si>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</si>
  <si>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</si>
  <si>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</si>
  <si>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</si>
  <si>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</si>
  <si>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</si>
  <si>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</si>
  <si>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</si>
  <si>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</si>
  <si>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</si>
  <si>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</si>
  <si>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</si>
  <si>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</si>
  <si>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</si>
  <si>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</si>
  <si>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</si>
  <si>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</si>
  <si>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</si>
  <si>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</si>
  <si>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</si>
  <si>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</si>
  <si>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</si>
  <si>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</si>
  <si>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</si>
  <si>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</si>
  <si>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</si>
  <si>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</si>
  <si>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</si>
  <si>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</si>
  <si>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</si>
  <si>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</si>
  <si>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</si>
  <si>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</si>
  <si>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</si>
  <si>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</si>
  <si>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</si>
  <si>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</si>
  <si>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</si>
  <si>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</si>
  <si>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</si>
  <si>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</si>
  <si>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</si>
  <si>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</si>
  <si>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</si>
  <si>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</si>
  <si>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</si>
  <si>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</si>
  <si>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</si>
  <si>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</si>
  <si>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</si>
  <si>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</si>
  <si>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</si>
  <si>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</si>
  <si>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</si>
  <si>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</si>
  <si>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</si>
  <si>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</si>
  <si>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</si>
  <si>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</si>
  <si>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</si>
  <si>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</si>
  <si>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</si>
  <si>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</si>
  <si>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</si>
  <si>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</si>
  <si>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</si>
  <si>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</si>
  <si>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</si>
  <si>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</si>
  <si>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</si>
  <si>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</si>
  <si>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</si>
  <si>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</si>
  <si>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</si>
  <si>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</si>
  <si>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</si>
  <si>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</si>
  <si>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</si>
  <si>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</si>
  <si>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</si>
  <si>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</si>
  <si>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</si>
  <si>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</si>
  <si>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</si>
  <si>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</si>
  <si>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</si>
  <si>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</si>
  <si>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</si>
  <si>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</si>
  <si>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</si>
  <si>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</si>
  <si>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</si>
  <si>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</si>
  <si>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</si>
  <si>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</si>
  <si>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</si>
  <si>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</si>
  <si>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</si>
  <si>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</si>
  <si>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</si>
  <si>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</si>
  <si>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</si>
  <si>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</si>
  <si>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</si>
  <si>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</si>
  <si>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</si>
  <si>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</si>
  <si>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</si>
  <si>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</si>
  <si>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</si>
  <si>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</si>
  <si>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</si>
  <si>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</si>
  <si>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</si>
  <si>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</si>
  <si>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</si>
  <si>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</si>
  <si>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</si>
  <si>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</si>
  <si>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</si>
  <si>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</si>
  <si>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</si>
  <si>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</si>
  <si>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</si>
  <si>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</si>
  <si>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</si>
  <si>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</si>
  <si>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</si>
  <si>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</si>
  <si>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</si>
  <si>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</si>
  <si>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</si>
  <si>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</si>
  <si>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</si>
  <si>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</si>
  <si>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</si>
  <si>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</si>
  <si>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</si>
  <si>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</si>
  <si>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</si>
  <si>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</si>
  <si>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</si>
  <si>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</si>
  <si>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</si>
  <si>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</si>
  <si>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</si>
  <si>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</si>
  <si>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</si>
  <si>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</si>
  <si>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</si>
  <si>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</si>
  <si>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</si>
  <si>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</si>
  <si>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</si>
  <si>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</si>
  <si>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</si>
  <si>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</si>
  <si>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</si>
  <si>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</si>
  <si>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</si>
  <si>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</si>
  <si>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</si>
  <si>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</si>
  <si>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</si>
  <si>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</si>
  <si>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</si>
  <si>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</si>
  <si>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</si>
  <si>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</si>
  <si>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</si>
  <si>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</si>
  <si>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</si>
  <si>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</si>
  <si>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</si>
  <si>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</si>
  <si>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</si>
  <si>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</si>
  <si>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</si>
  <si>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</si>
  <si>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</si>
  <si>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</si>
  <si>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</si>
  <si>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</si>
  <si>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</si>
  <si>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</si>
  <si>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</si>
  <si>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</si>
  <si>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</si>
  <si>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</si>
  <si>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</si>
  <si>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</si>
  <si>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</si>
  <si>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</si>
  <si>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</si>
  <si>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</si>
  <si>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</si>
  <si>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</si>
  <si>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</si>
  <si>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</si>
  <si>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</si>
  <si>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</si>
  <si>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</si>
  <si>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</si>
  <si>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</si>
  <si>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</si>
  <si>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</si>
  <si>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</si>
  <si>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</si>
  <si>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</si>
  <si>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</si>
  <si>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</si>
  <si>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</si>
  <si>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</si>
  <si>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</si>
  <si>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</si>
  <si>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</si>
  <si>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</si>
  <si>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</si>
  <si>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</si>
  <si>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</si>
  <si>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</si>
  <si>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</si>
  <si>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</si>
  <si>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</si>
  <si>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</si>
  <si>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</si>
  <si>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</si>
  <si>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</si>
  <si>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</si>
  <si>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</si>
  <si>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</si>
  <si>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</si>
  <si>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</si>
  <si>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</si>
  <si>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</si>
  <si>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</si>
  <si>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</si>
  <si>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</si>
  <si>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</si>
  <si>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</si>
  <si>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</si>
  <si>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</si>
  <si>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</si>
  <si>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</si>
  <si>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</si>
  <si>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</si>
  <si>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</si>
  <si>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</si>
  <si>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</si>
  <si>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</si>
  <si>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</si>
  <si>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</si>
  <si>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</si>
  <si>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</si>
  <si>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</si>
  <si>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</si>
  <si>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</si>
  <si>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</si>
  <si>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</si>
  <si>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</si>
  <si>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</si>
  <si>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</si>
  <si>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</si>
  <si>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</si>
  <si>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</si>
  <si>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</si>
  <si>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</si>
  <si>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</si>
  <si>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</si>
  <si>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</si>
  <si>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</si>
  <si>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</si>
  <si>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</si>
  <si>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</si>
  <si>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</si>
  <si>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</si>
  <si>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</si>
  <si>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</si>
  <si>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</si>
  <si>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</si>
  <si>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</si>
  <si>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</si>
  <si>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</si>
  <si>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</si>
  <si>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</si>
  <si>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</si>
  <si>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</si>
  <si>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</si>
  <si>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</si>
  <si>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</si>
  <si>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</si>
  <si>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</si>
  <si>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</si>
  <si>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</si>
  <si>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</si>
  <si>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</si>
  <si>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</si>
  <si>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</si>
  <si>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</si>
  <si>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</si>
  <si>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</si>
  <si>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</si>
  <si>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</si>
  <si>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</si>
  <si>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</si>
  <si>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</si>
  <si>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</si>
  <si>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</si>
  <si>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</si>
  <si>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</si>
  <si>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</si>
  <si>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</si>
  <si>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</si>
  <si>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</si>
  <si>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</si>
  <si>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</si>
  <si>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</si>
  <si>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</si>
  <si>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</si>
  <si>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</si>
  <si>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</si>
  <si>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</si>
  <si>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</si>
  <si>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</si>
  <si>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</si>
  <si>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</si>
  <si>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</si>
  <si>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</si>
  <si>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</si>
  <si>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</si>
  <si>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</si>
  <si>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</si>
  <si>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</si>
  <si>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</si>
  <si>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</si>
  <si>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</si>
  <si>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</si>
  <si>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</si>
  <si>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</si>
  <si>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</si>
  <si>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</si>
  <si>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</si>
  <si>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</si>
  <si>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</si>
  <si>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</si>
  <si>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</si>
  <si>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</si>
  <si>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</si>
  <si>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</si>
  <si>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</si>
  <si>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</si>
  <si>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</si>
  <si>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</si>
  <si>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</si>
  <si>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</si>
  <si>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</si>
  <si>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</si>
  <si>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</si>
  <si>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</si>
  <si>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</si>
  <si>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</si>
  <si>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</si>
  <si>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</si>
  <si>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</si>
  <si>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</si>
  <si>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</si>
  <si>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</si>
  <si>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</si>
  <si>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</si>
  <si>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</si>
  <si>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</si>
  <si>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</si>
  <si>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</si>
  <si>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</si>
  <si>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</si>
  <si>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</si>
  <si>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</si>
  <si>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</si>
  <si>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</si>
  <si>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</si>
  <si>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</si>
  <si>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</si>
  <si>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</si>
  <si>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</si>
  <si>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</si>
  <si>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</si>
  <si>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</si>
  <si>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</si>
  <si>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</si>
  <si>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</si>
  <si>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</si>
  <si>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</si>
  <si>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</si>
  <si>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</si>
  <si>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</si>
  <si>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</si>
  <si>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</si>
  <si>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</si>
  <si>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</si>
  <si>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</si>
  <si>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</si>
  <si>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</si>
  <si>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</si>
  <si>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</si>
  <si>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</si>
  <si>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</si>
  <si>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</si>
  <si>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</si>
  <si>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</si>
  <si>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</si>
  <si>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</si>
  <si>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</si>
  <si>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</si>
  <si>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</si>
  <si>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</si>
  <si>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</si>
  <si>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</si>
  <si>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</si>
  <si>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</si>
  <si>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</si>
  <si>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</si>
  <si>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</si>
  <si>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</si>
  <si>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</si>
  <si>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</si>
  <si>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</si>
  <si>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</si>
  <si>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</si>
  <si>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</si>
  <si>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</si>
  <si>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</si>
  <si>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</si>
  <si>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</si>
  <si>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</si>
  <si>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</si>
  <si>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</si>
  <si>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</si>
  <si>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</si>
  <si>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</si>
  <si>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</si>
  <si>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</si>
  <si>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</si>
  <si>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</si>
  <si>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</si>
  <si>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</si>
  <si>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</si>
  <si>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</si>
  <si>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</si>
  <si>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</si>
  <si>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</si>
  <si>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</si>
  <si>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</si>
  <si>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</si>
  <si>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</si>
  <si>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</si>
  <si>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</si>
  <si>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</si>
  <si>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</si>
  <si>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</si>
  <si>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</si>
  <si>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</si>
  <si>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</si>
  <si>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</si>
  <si>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</si>
  <si>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</si>
  <si>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</si>
  <si>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</si>
  <si>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</si>
  <si>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</si>
  <si>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</si>
  <si>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</si>
  <si>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</si>
  <si>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</si>
  <si>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</si>
  <si>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</si>
  <si>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</si>
  <si>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</si>
  <si>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</si>
  <si>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</si>
  <si>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</si>
  <si>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</si>
  <si>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</si>
  <si>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</si>
  <si>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</si>
  <si>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</si>
  <si>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</si>
  <si>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</si>
  <si>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</si>
  <si>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</si>
  <si>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</si>
  <si>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</si>
  <si>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</si>
  <si>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</si>
  <si>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</si>
  <si>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</si>
  <si>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</si>
  <si>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</si>
  <si>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</si>
  <si>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</si>
  <si>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</si>
  <si>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</si>
  <si>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</si>
  <si>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</si>
  <si>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</si>
  <si>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</si>
  <si>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</si>
  <si>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</si>
  <si>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</si>
  <si>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</si>
  <si>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</si>
  <si>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</si>
  <si>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</si>
  <si>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</si>
  <si>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</si>
  <si>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</si>
  <si>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</si>
  <si>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</si>
  <si>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</si>
  <si>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</si>
  <si>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</si>
  <si>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</si>
  <si>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</si>
  <si>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</si>
  <si>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</si>
  <si>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</si>
  <si>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</si>
  <si>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</si>
  <si>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</si>
  <si>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</si>
  <si>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</si>
  <si>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</si>
  <si>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</si>
  <si>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</si>
  <si>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</si>
  <si>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</si>
  <si>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</si>
  <si>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</si>
  <si>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</si>
  <si>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</si>
  <si>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</si>
  <si>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</si>
  <si>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</si>
  <si>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</si>
  <si>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</si>
  <si>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</si>
  <si>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</si>
  <si>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</si>
  <si>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</si>
  <si>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</si>
  <si>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</si>
  <si>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</si>
  <si>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</si>
  <si>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</si>
  <si>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</si>
  <si>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</si>
  <si>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</si>
  <si>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</si>
  <si>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</si>
  <si>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</si>
  <si>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</si>
  <si>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</si>
  <si>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</si>
  <si>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</si>
  <si>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</si>
  <si>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</si>
  <si>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</si>
  <si>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</si>
  <si>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</si>
  <si>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</si>
  <si>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</si>
  <si>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</si>
  <si>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</si>
  <si>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</si>
  <si>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</si>
  <si>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</si>
  <si>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</si>
  <si>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</si>
  <si>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</si>
  <si>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</si>
  <si>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</si>
  <si>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</si>
  <si>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</si>
  <si>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</si>
  <si>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</si>
  <si>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</si>
  <si>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</si>
  <si>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</si>
  <si>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</si>
  <si>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</si>
  <si>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</si>
  <si>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</si>
  <si>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</si>
  <si>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</si>
  <si>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</si>
  <si>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</si>
  <si>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</si>
  <si>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</si>
  <si>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</si>
  <si>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</si>
  <si>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</si>
  <si>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</si>
  <si>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</si>
  <si>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</si>
  <si>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</si>
  <si>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</si>
  <si>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</si>
  <si>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</si>
  <si>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</si>
  <si>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</si>
  <si>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</si>
  <si>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</si>
  <si>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</si>
  <si>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</si>
  <si>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</si>
  <si>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</si>
  <si>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</si>
  <si>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</si>
  <si>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</si>
  <si>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</si>
  <si>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</si>
  <si>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</si>
  <si>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</si>
  <si>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</si>
  <si>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</si>
  <si>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</si>
  <si>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</si>
  <si>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</si>
  <si>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</si>
  <si>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</si>
  <si>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</si>
  <si>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</si>
  <si>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</si>
  <si>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</si>
  <si>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</si>
  <si>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</si>
  <si>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</si>
  <si>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</si>
  <si>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</si>
  <si>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</si>
  <si>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</si>
  <si>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</si>
  <si>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</si>
  <si>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</si>
  <si>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</si>
  <si>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</si>
  <si>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</si>
  <si>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</si>
  <si>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</si>
  <si>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</si>
  <si>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</si>
  <si>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</si>
  <si>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</si>
  <si>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</si>
  <si>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</si>
  <si>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</si>
  <si>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</si>
  <si>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</si>
  <si>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</si>
  <si>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</si>
  <si>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</si>
  <si>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</si>
  <si>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</si>
  <si>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</si>
  <si>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</si>
  <si>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</si>
  <si>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</si>
  <si>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</si>
  <si>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</si>
  <si>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</si>
  <si>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</si>
  <si>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</si>
  <si>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</si>
  <si>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</si>
  <si>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</si>
  <si>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</si>
  <si>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</si>
  <si>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</si>
  <si>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</si>
  <si>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</si>
  <si>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</si>
  <si>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</si>
  <si>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</si>
  <si>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</si>
  <si>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</si>
  <si>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</si>
  <si>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</si>
  <si>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</si>
  <si>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</si>
  <si>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</si>
  <si>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</si>
  <si>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</si>
  <si>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</si>
  <si>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</si>
  <si>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</si>
  <si>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</si>
  <si>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</si>
  <si>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</si>
  <si>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</si>
  <si>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</si>
  <si>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</si>
  <si>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</si>
  <si>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</si>
  <si>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</si>
  <si>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</si>
  <si>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</si>
  <si>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</si>
  <si>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</si>
  <si>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</si>
  <si>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</si>
  <si>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</si>
  <si>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</si>
  <si>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</si>
  <si>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</si>
  <si>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</si>
  <si>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</si>
  <si>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</si>
  <si>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</si>
  <si>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</si>
  <si>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</si>
  <si>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</si>
  <si>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</si>
  <si>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</si>
  <si>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</si>
  <si>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</si>
  <si>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</si>
  <si>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</si>
  <si>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</si>
  <si>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</si>
  <si>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</si>
  <si>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</si>
  <si>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</si>
  <si>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</si>
  <si>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</si>
  <si>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</si>
  <si>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</si>
  <si>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</si>
  <si>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</si>
  <si>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</si>
  <si>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</si>
  <si>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</si>
  <si>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</si>
  <si>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</si>
  <si>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</si>
  <si>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</si>
  <si>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</si>
  <si>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</si>
  <si>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</si>
  <si>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</si>
  <si>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</si>
  <si>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</si>
  <si>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</si>
  <si>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</si>
  <si>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</si>
  <si>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</si>
  <si>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</si>
  <si>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</si>
  <si>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</si>
  <si>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</si>
  <si>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</si>
  <si>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</si>
  <si>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</si>
  <si>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</si>
  <si>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</si>
  <si>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</si>
  <si>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</si>
  <si>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</si>
  <si>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</si>
  <si>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</si>
  <si>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</si>
  <si>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</si>
  <si>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</si>
  <si>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</si>
  <si>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</si>
  <si>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</si>
  <si>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</si>
  <si>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</si>
  <si>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</si>
  <si>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</si>
  <si>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</si>
  <si>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</si>
  <si>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</si>
  <si>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</si>
  <si>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</si>
  <si>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</si>
  <si>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</si>
  <si>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</si>
  <si>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</si>
  <si>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</si>
  <si>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</si>
  <si>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</si>
  <si>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</si>
  <si>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</si>
  <si>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</si>
  <si>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</si>
  <si>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</si>
  <si>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</si>
  <si>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</si>
  <si>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</si>
  <si>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</si>
  <si>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</si>
  <si>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</si>
  <si>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</si>
  <si>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</si>
  <si>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</si>
  <si>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</si>
  <si>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</si>
  <si>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</si>
  <si>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</si>
  <si>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</si>
  <si>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</si>
  <si>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</si>
  <si>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</si>
  <si>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</si>
  <si>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</si>
  <si>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</si>
  <si>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</si>
  <si>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</si>
  <si>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</si>
  <si>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</si>
  <si>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</si>
  <si>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</si>
  <si>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</si>
  <si>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</si>
  <si>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</si>
  <si>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</si>
  <si>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</si>
  <si>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</si>
  <si>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</si>
  <si>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</si>
  <si>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</si>
  <si>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</si>
  <si>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</si>
  <si>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</si>
  <si>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</si>
  <si>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</si>
  <si>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</si>
  <si>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</si>
  <si>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</si>
  <si>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</si>
  <si>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</si>
  <si>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</si>
  <si>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</si>
  <si>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</si>
  <si>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</si>
  <si>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</si>
  <si>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</si>
  <si>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</si>
  <si>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</si>
  <si>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</si>
  <si>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</si>
  <si>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</si>
  <si>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</si>
  <si>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</si>
  <si>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</si>
  <si>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</si>
  <si>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</si>
  <si>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</si>
  <si>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</si>
  <si>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</si>
  <si>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</si>
  <si>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</si>
  <si>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</si>
  <si>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</si>
  <si>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</si>
  <si>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</si>
  <si>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</si>
  <si>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</si>
  <si>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</si>
  <si>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</si>
  <si>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</si>
  <si>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</si>
  <si>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</si>
  <si>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</si>
  <si>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</si>
  <si>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</si>
  <si>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</si>
  <si>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</si>
  <si>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</si>
  <si>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</si>
  <si>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</si>
  <si>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</si>
  <si>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</si>
  <si>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</si>
  <si>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</si>
  <si>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</si>
  <si>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</si>
  <si>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</si>
  <si>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</si>
  <si>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</si>
  <si>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</si>
  <si>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</si>
  <si>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</si>
  <si>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</si>
  <si>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</si>
  <si>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</si>
  <si>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</si>
  <si>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</si>
  <si>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</si>
  <si>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</si>
  <si>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</si>
  <si>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</si>
  <si>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</si>
  <si>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</si>
  <si>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</si>
  <si>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</si>
  <si>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</si>
  <si>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</si>
  <si>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</si>
  <si>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</si>
  <si>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</si>
  <si>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</si>
  <si>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</si>
  <si>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</si>
  <si>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</si>
  <si>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</si>
  <si>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</si>
  <si>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</si>
  <si>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</si>
  <si>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</si>
  <si>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</si>
  <si>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</si>
  <si>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</si>
  <si>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</si>
  <si>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</si>
  <si>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</si>
  <si>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</si>
  <si>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</si>
  <si>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</si>
  <si>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</si>
  <si>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</si>
  <si>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</si>
  <si>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</si>
  <si>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</si>
  <si>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</si>
  <si>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</si>
  <si>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</si>
  <si>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</si>
  <si>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</si>
  <si>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</si>
  <si>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</si>
  <si>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</si>
  <si>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</si>
  <si>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</si>
  <si>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</si>
  <si>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</si>
  <si>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</si>
  <si>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</si>
  <si>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</si>
  <si>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</si>
  <si>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</si>
  <si>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</si>
  <si>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</si>
  <si>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</si>
  <si>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</si>
  <si>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</si>
  <si>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</si>
  <si>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</si>
  <si>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</si>
  <si>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</si>
  <si>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</si>
  <si>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</si>
  <si>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</si>
  <si>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</si>
  <si>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</si>
  <si>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</si>
  <si>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</si>
  <si>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</si>
  <si>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</si>
  <si>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</si>
  <si>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</si>
  <si>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</si>
  <si>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</si>
  <si>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</si>
  <si>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</si>
  <si>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</si>
  <si>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</si>
  <si>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</si>
  <si>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</si>
  <si>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</si>
  <si>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</si>
  <si>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</si>
  <si>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</si>
  <si>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</si>
  <si>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</si>
  <si>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</si>
  <si>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</si>
  <si>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</si>
  <si>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</si>
  <si>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</si>
  <si>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</si>
  <si>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</si>
  <si>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</si>
  <si>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</si>
  <si>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</si>
  <si>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</si>
  <si>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</si>
  <si>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</si>
  <si>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</si>
  <si>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</si>
  <si>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</si>
  <si>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</si>
  <si>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</si>
  <si>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</si>
  <si>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</si>
  <si>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</si>
  <si>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</si>
  <si>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</si>
  <si>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</si>
  <si>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</si>
  <si>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</si>
  <si>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</si>
  <si>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</si>
  <si>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</si>
  <si>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</si>
  <si>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</si>
  <si>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</si>
  <si>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</si>
  <si>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</si>
  <si>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</si>
  <si>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</si>
  <si>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</si>
  <si>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</si>
  <si>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</si>
  <si>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</si>
  <si>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</si>
  <si>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</si>
  <si>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</si>
  <si>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</si>
  <si>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</si>
  <si>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</si>
  <si>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</si>
  <si>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</si>
  <si>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</si>
  <si>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</si>
  <si>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</si>
  <si>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</si>
  <si>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</si>
  <si>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</si>
  <si>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</si>
  <si>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</si>
  <si>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</si>
  <si>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</si>
  <si>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</si>
  <si>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</si>
  <si>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</si>
  <si>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</si>
  <si>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</si>
  <si>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</si>
  <si>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</si>
  <si>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</si>
  <si>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</si>
  <si>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</si>
  <si>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</si>
  <si>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</si>
  <si>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</si>
  <si>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</si>
  <si>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</si>
  <si>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</si>
  <si>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</si>
  <si>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</si>
  <si>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</si>
  <si>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</si>
  <si>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</si>
  <si>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</si>
  <si>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</si>
  <si>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</si>
  <si>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</si>
  <si>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</si>
  <si>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</si>
  <si>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</si>
  <si>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</si>
  <si>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</si>
  <si>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</si>
  <si>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</si>
  <si>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</si>
  <si>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</si>
  <si>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</si>
  <si>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</si>
  <si>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</si>
  <si>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</si>
  <si>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</si>
  <si>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</si>
  <si>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</si>
  <si>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</si>
  <si>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</si>
  <si>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</si>
  <si>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</si>
  <si>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</si>
  <si>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</si>
  <si>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</si>
  <si>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</si>
  <si>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</si>
  <si>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</si>
  <si>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</si>
  <si>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</si>
  <si>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</si>
  <si>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</si>
  <si>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</si>
  <si>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</si>
  <si>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</si>
  <si>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</si>
  <si>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</si>
  <si>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</si>
  <si>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</si>
  <si>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</si>
  <si>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</si>
  <si>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</si>
  <si>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</si>
  <si>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</si>
  <si>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</si>
  <si>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</si>
  <si>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</si>
  <si>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</si>
  <si>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</si>
  <si>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</si>
  <si>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</si>
  <si>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</si>
  <si>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</si>
  <si>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</si>
  <si>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</si>
  <si>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</si>
  <si>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</si>
  <si>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</si>
  <si>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</si>
  <si>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</si>
  <si>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</si>
  <si>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</si>
  <si>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</si>
  <si>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</si>
  <si>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</si>
  <si>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</si>
  <si>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</si>
  <si>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</si>
  <si>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</si>
  <si>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</si>
  <si>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</si>
  <si>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</si>
  <si>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</si>
  <si>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</si>
  <si>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</si>
  <si>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</si>
  <si>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</si>
  <si>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</si>
  <si>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</si>
  <si>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</si>
  <si>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</si>
  <si>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</si>
  <si>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</si>
  <si>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</si>
  <si>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</si>
  <si>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</si>
  <si>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</si>
  <si>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</si>
  <si>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</si>
  <si>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</si>
  <si>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</si>
  <si>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</si>
  <si>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</si>
  <si>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</si>
  <si>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</si>
  <si>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</si>
  <si>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</si>
  <si>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</si>
  <si>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</si>
  <si>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</si>
  <si>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</si>
  <si>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</si>
  <si>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</si>
  <si>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</si>
  <si>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</si>
  <si>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</si>
  <si>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</si>
  <si>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</si>
  <si>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</si>
  <si>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</si>
  <si>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</si>
  <si>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</si>
  <si>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</si>
  <si>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</si>
  <si>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</si>
  <si>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</si>
  <si>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</si>
  <si>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</si>
  <si>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</si>
  <si>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</si>
  <si>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</si>
  <si>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</si>
  <si>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</si>
  <si>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</si>
  <si>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</si>
  <si>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</si>
  <si>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</si>
  <si>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</si>
  <si>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</si>
  <si>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</si>
  <si>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</si>
  <si>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</si>
  <si>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</si>
  <si>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</si>
  <si>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</si>
  <si>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</si>
  <si>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</si>
  <si>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</si>
  <si>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</si>
  <si>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</si>
  <si>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</si>
  <si>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</si>
  <si>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</si>
  <si>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</si>
  <si>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</si>
  <si>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</si>
  <si>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</si>
  <si>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</si>
  <si>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</si>
  <si>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</si>
  <si>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</si>
  <si>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</si>
  <si>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</si>
  <si>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</si>
  <si>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</si>
  <si>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</si>
  <si>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</si>
  <si>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</si>
  <si>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</si>
  <si>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</si>
  <si>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</si>
  <si>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</si>
  <si>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</si>
  <si>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</si>
  <si>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</si>
  <si>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</si>
  <si>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</si>
  <si>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</si>
  <si>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</si>
  <si>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</si>
  <si>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</si>
  <si>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</si>
  <si>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</si>
  <si>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</si>
  <si>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</si>
  <si>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</si>
  <si>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</si>
  <si>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</si>
  <si>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</si>
  <si>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</si>
  <si>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</si>
  <si>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</si>
  <si>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</si>
  <si>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</si>
  <si>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</si>
  <si>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</si>
  <si>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</si>
  <si>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</si>
  <si>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</si>
  <si>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</si>
  <si>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</si>
  <si>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</si>
  <si>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</si>
  <si>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</si>
  <si>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</si>
  <si>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</si>
  <si>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</si>
  <si>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</si>
  <si>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</si>
  <si>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</si>
  <si>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</si>
  <si>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</si>
  <si>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</si>
  <si>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</si>
  <si>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</si>
  <si>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</si>
  <si>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</si>
  <si>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</si>
  <si>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</si>
  <si>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</si>
  <si>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</si>
  <si>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</si>
  <si>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</si>
  <si>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</si>
  <si>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</si>
  <si>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</si>
  <si>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</si>
  <si>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</si>
  <si>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</si>
  <si>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</si>
  <si>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</si>
  <si>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</si>
  <si>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</si>
  <si>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</si>
  <si>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</si>
  <si>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</si>
  <si>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</si>
  <si>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</si>
  <si>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</si>
  <si>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</si>
  <si>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</si>
  <si>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</si>
  <si>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</si>
  <si>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</si>
  <si>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</si>
  <si>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</si>
  <si>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</si>
  <si>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</si>
  <si>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</si>
  <si>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</si>
  <si>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</si>
  <si>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</si>
  <si>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</si>
  <si>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</si>
  <si>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</si>
  <si>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</si>
  <si>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</si>
  <si>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</si>
  <si>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</si>
  <si>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</si>
  <si>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</si>
  <si>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</si>
  <si>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</si>
  <si>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</si>
  <si>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</si>
  <si>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</si>
  <si>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</si>
  <si>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</si>
  <si>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</si>
  <si>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</si>
  <si>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</si>
  <si>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</si>
  <si>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</si>
  <si>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</si>
  <si>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</si>
  <si>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</si>
  <si>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</si>
  <si>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</si>
  <si>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</si>
  <si>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</si>
  <si>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</si>
  <si>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</si>
  <si>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</si>
  <si>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</si>
  <si>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</si>
  <si>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</si>
  <si>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</si>
  <si>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</si>
  <si>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</si>
  <si>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</si>
  <si>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</si>
  <si>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</si>
  <si>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</si>
  <si>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</si>
  <si>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</si>
  <si>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</si>
  <si>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</si>
  <si>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</si>
  <si>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</si>
  <si>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</si>
  <si>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</si>
  <si>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</si>
  <si>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</si>
  <si>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</si>
  <si>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</si>
  <si>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</si>
  <si>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</si>
  <si>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</si>
  <si>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</si>
  <si>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</si>
  <si>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</si>
  <si>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</si>
  <si>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</si>
  <si>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</si>
  <si>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</si>
  <si>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</si>
  <si>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</si>
  <si>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</si>
  <si>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</si>
  <si>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</si>
  <si>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</si>
  <si>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</si>
  <si>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</si>
  <si>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</si>
  <si>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</si>
  <si>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</si>
  <si>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</si>
  <si>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</si>
  <si>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</si>
  <si>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</si>
  <si>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</si>
  <si>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</si>
  <si>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</si>
  <si>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</si>
  <si>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</si>
  <si>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</si>
  <si>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</si>
  <si>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</si>
  <si>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</si>
  <si>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</si>
  <si>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</si>
  <si>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</si>
  <si>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</si>
  <si>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</si>
  <si>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</si>
  <si>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</si>
  <si>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</si>
  <si>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</si>
  <si>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</si>
  <si>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</si>
  <si>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</si>
  <si>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</si>
  <si>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</si>
  <si>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</si>
  <si>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</si>
  <si>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</si>
  <si>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</si>
  <si>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</si>
  <si>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</si>
  <si>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</si>
  <si>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</si>
  <si>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</si>
  <si>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</si>
  <si>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</si>
  <si>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</si>
  <si>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</si>
  <si>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</si>
  <si>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</si>
  <si>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</si>
  <si>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</si>
  <si>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</si>
  <si>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</si>
  <si>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</si>
  <si>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</si>
  <si>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</si>
  <si>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</si>
  <si>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</si>
  <si>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</si>
  <si>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</si>
  <si>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</si>
  <si>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</si>
  <si>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</si>
  <si>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</si>
  <si>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</si>
  <si>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</si>
  <si>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</si>
  <si>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</si>
  <si>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</si>
  <si>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</si>
  <si>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</si>
  <si>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</si>
  <si>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</si>
  <si>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</si>
  <si>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</si>
  <si>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</si>
  <si>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</si>
  <si>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</si>
  <si>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</si>
  <si>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</si>
  <si>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</si>
  <si>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</si>
  <si>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</si>
  <si>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</si>
  <si>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</si>
  <si>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</si>
  <si>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</si>
  <si>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</si>
  <si>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</si>
  <si>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</si>
  <si>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</si>
  <si>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</si>
  <si>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</si>
  <si>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</si>
  <si>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</si>
  <si>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</si>
  <si>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</si>
  <si>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</si>
  <si>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</si>
  <si>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</si>
  <si>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</si>
  <si>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</si>
  <si>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</si>
  <si>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</si>
  <si>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</si>
  <si>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</si>
  <si>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</si>
  <si>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</si>
  <si>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</si>
  <si>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</si>
  <si>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</si>
  <si>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</si>
  <si>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</si>
  <si>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</si>
  <si>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</si>
  <si>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</si>
  <si>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</si>
  <si>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</si>
  <si>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</si>
  <si>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</si>
  <si>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</si>
  <si>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</si>
  <si>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</si>
  <si>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</si>
  <si>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</si>
  <si>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</si>
  <si>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</si>
  <si>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</si>
  <si>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</si>
  <si>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</si>
  <si>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</si>
  <si>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</si>
  <si>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</si>
  <si>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</si>
  <si>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</si>
  <si>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</si>
  <si>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</si>
  <si>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</si>
  <si>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</si>
  <si>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</si>
  <si>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</si>
  <si>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</si>
  <si>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</si>
  <si>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</si>
  <si>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</si>
  <si>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</si>
  <si>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</si>
  <si>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</si>
  <si>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</si>
  <si>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</si>
  <si>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</si>
  <si>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</si>
  <si>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</si>
  <si>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</si>
  <si>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</si>
  <si>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</si>
  <si>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</si>
  <si>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</si>
  <si>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</si>
  <si>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</si>
  <si>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</si>
  <si>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</si>
  <si>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</si>
  <si>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</si>
  <si>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</si>
  <si>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</si>
  <si>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</si>
  <si>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</si>
  <si>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</si>
  <si>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</si>
  <si>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</si>
  <si>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</si>
  <si>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</si>
  <si>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</si>
  <si>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</si>
  <si>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</si>
  <si>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</si>
  <si>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</si>
  <si>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</si>
  <si>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</si>
  <si>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</si>
  <si>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</si>
  <si>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</si>
  <si>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</si>
  <si>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</si>
  <si>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</si>
  <si>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</si>
  <si>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</si>
  <si>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</si>
  <si>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</si>
  <si>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</si>
  <si>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</si>
  <si>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</si>
  <si>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</si>
  <si>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</si>
  <si>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</si>
  <si>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</si>
  <si>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</si>
  <si>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</si>
  <si>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</si>
  <si>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</si>
  <si>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</si>
  <si>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</si>
  <si>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</si>
  <si>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</si>
  <si>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</si>
  <si>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</si>
  <si>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</si>
  <si>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</si>
  <si>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</si>
  <si>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</si>
  <si>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</si>
  <si>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</si>
  <si>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</si>
  <si>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</si>
  <si>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</si>
  <si>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</si>
  <si>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</si>
  <si>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</si>
  <si>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</si>
  <si>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</si>
  <si>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</si>
  <si>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</si>
  <si>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</si>
  <si>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</si>
  <si>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</si>
  <si>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</si>
  <si>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</si>
  <si>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</si>
  <si>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</si>
  <si>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</si>
  <si>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</si>
  <si>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</si>
  <si>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</si>
  <si>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</si>
  <si>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</si>
  <si>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</si>
  <si>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</si>
  <si>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</si>
  <si>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</si>
  <si>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</si>
  <si>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</si>
  <si>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</si>
  <si>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</si>
  <si>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</si>
  <si>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</si>
  <si>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</si>
  <si>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</si>
  <si>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</si>
  <si>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</si>
  <si>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</si>
  <si>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</si>
  <si>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</si>
  <si>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</si>
  <si>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</si>
  <si>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</si>
  <si>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</si>
  <si>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</si>
  <si>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</si>
  <si>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</si>
  <si>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</si>
  <si>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</si>
  <si>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</si>
  <si>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</si>
  <si>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</si>
  <si>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</si>
  <si>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</si>
  <si>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</si>
  <si>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</si>
  <si>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</si>
  <si>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</si>
  <si>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</si>
  <si>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</si>
  <si>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</si>
  <si>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</si>
  <si>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</si>
  <si>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</si>
  <si>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</si>
  <si>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</si>
  <si>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</si>
  <si>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</si>
  <si>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</si>
  <si>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</si>
  <si>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</si>
  <si>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</si>
  <si>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</si>
  <si>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</si>
  <si>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</si>
  <si>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</si>
  <si>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</si>
  <si>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</si>
  <si>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</si>
  <si>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</si>
  <si>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</si>
  <si>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</si>
  <si>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</si>
  <si>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</si>
  <si>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</si>
  <si>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</si>
  <si>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</si>
  <si>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</si>
  <si>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</si>
  <si>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</si>
  <si>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</si>
  <si>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</si>
  <si>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</si>
  <si>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</si>
  <si>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</si>
  <si>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</si>
  <si>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</si>
  <si>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</si>
  <si>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</si>
  <si>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</si>
  <si>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</si>
  <si>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</si>
  <si>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</si>
  <si>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</si>
  <si>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</si>
  <si>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</si>
  <si>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</si>
  <si>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</si>
  <si>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</si>
  <si>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</si>
  <si>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</si>
  <si>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</si>
  <si>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</si>
  <si>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</si>
  <si>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</si>
  <si>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</si>
  <si>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</si>
  <si>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</si>
  <si>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</si>
  <si>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</si>
  <si>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</si>
  <si>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</si>
  <si>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</si>
  <si>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</si>
  <si>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</si>
  <si>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</si>
  <si>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</si>
  <si>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</si>
  <si>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</si>
  <si>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</si>
  <si>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</si>
  <si>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</si>
  <si>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</si>
  <si>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</si>
  <si>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</si>
  <si>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</si>
  <si>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</si>
  <si>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</si>
  <si>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</si>
  <si>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</si>
  <si>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</si>
  <si>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</si>
  <si>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</si>
  <si>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</si>
  <si>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</si>
  <si>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</si>
  <si>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</si>
  <si>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</si>
  <si>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</si>
  <si>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</si>
  <si>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</si>
  <si>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</si>
  <si>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</si>
  <si>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</si>
  <si>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</si>
  <si>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</si>
  <si>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</si>
  <si>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</si>
  <si>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</si>
  <si>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</si>
  <si>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</si>
  <si>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</si>
  <si>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</si>
  <si>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</si>
  <si>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</si>
  <si>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</si>
  <si>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</si>
  <si>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</si>
  <si>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</si>
  <si>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</si>
  <si>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</si>
  <si>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</si>
  <si>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</si>
  <si>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</si>
  <si>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</si>
  <si>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</si>
  <si>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</si>
  <si>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</si>
  <si>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</si>
  <si>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</si>
  <si>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</si>
  <si>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</si>
  <si>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</si>
  <si>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</si>
  <si>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</si>
  <si>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</si>
  <si>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</si>
  <si>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</si>
  <si>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</si>
  <si>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</si>
  <si>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</si>
  <si>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</si>
  <si>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</si>
  <si>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</si>
  <si>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</si>
  <si>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</si>
  <si>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</si>
  <si>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</si>
  <si>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</si>
  <si>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</si>
  <si>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</si>
  <si>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</si>
  <si>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</si>
  <si>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</si>
  <si>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</si>
  <si>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</si>
  <si>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</si>
  <si>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</si>
  <si>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</si>
  <si>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</si>
  <si>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</si>
  <si>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</si>
  <si>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</si>
  <si>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</si>
  <si>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</si>
  <si>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</si>
  <si>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</si>
  <si>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</si>
  <si>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</si>
  <si>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</si>
  <si>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</si>
  <si>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</si>
  <si>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</si>
  <si>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</si>
  <si>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</si>
  <si>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</si>
  <si>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</si>
  <si>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</si>
  <si>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</si>
  <si>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</si>
  <si>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</si>
  <si>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</si>
  <si>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</si>
  <si>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</si>
  <si>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</si>
  <si>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</si>
  <si>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</si>
  <si>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</si>
  <si>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</si>
  <si>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</si>
  <si>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</si>
  <si>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</si>
  <si>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</si>
  <si>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</si>
  <si>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</si>
  <si>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</si>
  <si>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</si>
  <si>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</si>
  <si>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</si>
  <si>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</si>
  <si>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</si>
  <si>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</si>
  <si>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</si>
  <si>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</si>
  <si>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</si>
  <si>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</si>
  <si>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</si>
  <si>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</si>
  <si>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</si>
  <si>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</si>
  <si>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</si>
  <si>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</si>
  <si>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</si>
  <si>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</si>
  <si>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</si>
  <si>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</si>
  <si>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</si>
  <si>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</si>
  <si>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</si>
  <si>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</si>
  <si>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</si>
  <si>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</si>
  <si>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</si>
  <si>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</si>
  <si>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</si>
  <si>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</si>
  <si>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</si>
  <si>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</si>
  <si>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</si>
  <si>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</si>
  <si>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</si>
  <si>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</si>
  <si>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</si>
  <si>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</si>
  <si>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</si>
  <si>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</si>
  <si>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</si>
  <si>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</si>
  <si>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</si>
  <si>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</si>
  <si>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</si>
  <si>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</si>
  <si>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</si>
  <si>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</si>
  <si>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</si>
  <si>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</si>
  <si>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</si>
  <si>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</si>
  <si>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</si>
  <si>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</si>
  <si>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</si>
  <si>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</si>
  <si>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</si>
  <si>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</si>
  <si>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</si>
  <si>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</si>
  <si>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</si>
  <si>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</si>
  <si>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</si>
  <si>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</si>
  <si>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</si>
  <si>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</si>
  <si>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</si>
  <si>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</si>
  <si>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</si>
  <si>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</si>
  <si>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</si>
  <si>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</si>
  <si>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</si>
  <si>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</si>
  <si>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</si>
  <si>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</si>
  <si>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</si>
  <si>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</si>
  <si>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</si>
  <si>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</si>
  <si>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</si>
  <si>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</si>
  <si>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</si>
  <si>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</si>
  <si>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</si>
  <si>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</si>
  <si>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</si>
  <si>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</si>
  <si>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</si>
  <si>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</si>
  <si>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</si>
  <si>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</si>
  <si>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</si>
  <si>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</si>
  <si>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</si>
  <si>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</si>
  <si>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</si>
  <si>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</si>
  <si>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</si>
  <si>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</si>
  <si>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</si>
  <si>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</si>
  <si>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</si>
  <si>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</si>
  <si>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</si>
  <si>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</si>
  <si>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</si>
  <si>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</si>
  <si>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</si>
  <si>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</si>
  <si>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</si>
  <si>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</si>
  <si>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</si>
  <si>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</si>
  <si>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</si>
  <si>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</si>
  <si>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</si>
  <si>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</si>
  <si>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</si>
  <si>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</si>
  <si>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</si>
  <si>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</si>
  <si>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</si>
  <si>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</si>
  <si>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</si>
  <si>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</si>
  <si>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</si>
  <si>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</si>
  <si>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</si>
  <si>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</si>
  <si>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</si>
  <si>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</si>
  <si>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</si>
  <si>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</si>
  <si>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</si>
  <si>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</si>
  <si>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</si>
  <si>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</si>
  <si>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</si>
  <si>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</si>
  <si>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</si>
  <si>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</si>
  <si>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</si>
  <si>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</si>
  <si>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</si>
  <si>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</si>
  <si>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</si>
  <si>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</si>
  <si>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</si>
  <si>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</si>
  <si>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</si>
  <si>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</si>
  <si>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</si>
  <si>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</si>
  <si>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</si>
  <si>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</si>
  <si>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</si>
  <si>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</si>
  <si>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</si>
  <si>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</si>
  <si>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</si>
  <si>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</si>
  <si>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</si>
  <si>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</si>
  <si>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</si>
  <si>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</si>
  <si>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</si>
  <si>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</si>
  <si>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</si>
  <si>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</si>
  <si>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</si>
  <si>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</si>
  <si>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</si>
  <si>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</si>
  <si>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</si>
  <si>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</si>
  <si>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</si>
  <si>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</si>
  <si>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</si>
  <si>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</si>
  <si>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</si>
  <si>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</si>
  <si>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</si>
  <si>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</si>
  <si>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</si>
  <si>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</si>
  <si>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</si>
  <si>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</si>
  <si>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</si>
  <si>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</si>
  <si>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</si>
  <si>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</si>
  <si>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</si>
  <si>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</si>
  <si>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</si>
  <si>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</si>
  <si>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</si>
  <si>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</si>
  <si>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</si>
  <si>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</si>
  <si>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</si>
  <si>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</si>
  <si>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</si>
  <si>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</si>
  <si>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</si>
  <si>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</si>
  <si>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</si>
  <si>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</si>
  <si>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</si>
  <si>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</si>
  <si>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</si>
  <si>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</si>
  <si>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</si>
  <si>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</si>
  <si>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</si>
  <si>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</si>
  <si>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</si>
  <si>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</si>
  <si>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</si>
  <si>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</si>
  <si>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</si>
  <si>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</si>
  <si>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</si>
  <si>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</si>
  <si>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</si>
  <si>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</si>
  <si>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</si>
  <si>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</si>
  <si>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</si>
  <si>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</si>
  <si>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</si>
  <si>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</si>
  <si>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</si>
  <si>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</si>
  <si>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</si>
  <si>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</si>
  <si>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</si>
  <si>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</si>
  <si>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</si>
  <si>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</si>
  <si>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</si>
  <si>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</si>
  <si>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</si>
  <si>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</si>
  <si>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</si>
  <si>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</si>
  <si>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</si>
  <si>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</si>
  <si>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</si>
  <si>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</si>
  <si>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</si>
  <si>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</si>
  <si>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</si>
  <si>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</si>
  <si>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</si>
  <si>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</si>
  <si>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</si>
  <si>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</si>
  <si>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</si>
  <si>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</si>
  <si>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</si>
  <si>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</si>
  <si>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</si>
  <si>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</si>
  <si>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</si>
  <si>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</si>
  <si>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</si>
  <si>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</si>
  <si>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</si>
  <si>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</si>
  <si>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</si>
  <si>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</si>
  <si>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</si>
  <si>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</si>
  <si>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</si>
  <si>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</si>
  <si>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</si>
  <si>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</si>
  <si>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</si>
  <si>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</si>
  <si>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</si>
  <si>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</si>
  <si>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</si>
  <si>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</si>
  <si>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</si>
  <si>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</si>
  <si>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</si>
  <si>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</si>
  <si>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</si>
  <si>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</si>
  <si>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</si>
  <si>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</si>
  <si>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</si>
  <si>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</si>
  <si>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</si>
  <si>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</si>
  <si>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</si>
  <si>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</si>
  <si>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</si>
  <si>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</si>
  <si>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</si>
  <si>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</si>
  <si>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</si>
  <si>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</si>
  <si>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</si>
  <si>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</si>
  <si>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</si>
  <si>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</si>
  <si>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</si>
  <si>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</si>
  <si>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</si>
  <si>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</si>
  <si>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</si>
  <si>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</si>
  <si>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</si>
  <si>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</si>
  <si>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</si>
  <si>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</si>
  <si>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</si>
  <si>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</si>
  <si>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</si>
  <si>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</si>
  <si>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</si>
  <si>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</si>
  <si>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</si>
  <si>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</si>
  <si>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</si>
  <si>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</si>
  <si>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</si>
  <si>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</si>
  <si>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</si>
  <si>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</si>
  <si>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</si>
  <si>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</si>
  <si>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</si>
  <si>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</si>
  <si>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</si>
  <si>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</si>
  <si>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</si>
  <si>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</si>
  <si>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</si>
  <si>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</si>
  <si>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</si>
  <si>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</si>
  <si>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</si>
  <si>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</si>
  <si>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</si>
  <si>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</si>
  <si>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</si>
  <si>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</si>
  <si>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</si>
  <si>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</si>
  <si>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</si>
  <si>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</si>
  <si>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</si>
  <si>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</si>
  <si>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</si>
  <si>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</si>
  <si>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</si>
  <si>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</si>
  <si>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</si>
  <si>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</si>
  <si>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</si>
  <si>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</si>
  <si>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</si>
  <si>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</si>
  <si>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</si>
  <si>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</si>
  <si>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</si>
  <si>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</si>
  <si>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</si>
  <si>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</si>
  <si>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</si>
  <si>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</si>
  <si>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</si>
  <si>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</si>
  <si>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</si>
  <si>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</si>
  <si>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</si>
  <si>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</si>
  <si>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</si>
  <si>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</si>
  <si>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</si>
  <si>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</si>
  <si>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</si>
  <si>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</si>
  <si>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</si>
  <si>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</si>
  <si>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</si>
  <si>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</si>
  <si>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</si>
  <si>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</si>
  <si>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</si>
  <si>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</si>
  <si>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</si>
  <si>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</si>
  <si>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</si>
  <si>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</si>
  <si>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</si>
  <si>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</si>
  <si>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</si>
  <si>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</si>
  <si>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</si>
  <si>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</si>
  <si>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</si>
  <si>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</si>
  <si>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</si>
  <si>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</si>
  <si>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</si>
  <si>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</si>
  <si>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</si>
  <si>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</si>
  <si>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</si>
  <si>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</si>
  <si>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</si>
  <si>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</si>
  <si>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</si>
  <si>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</si>
  <si>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</si>
  <si>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</si>
  <si>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</si>
  <si>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</si>
  <si>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</si>
  <si>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</si>
  <si>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</si>
  <si>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</si>
  <si>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</si>
  <si>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</si>
  <si>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</si>
  <si>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</si>
  <si>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</si>
  <si>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</si>
  <si>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</si>
  <si>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</si>
  <si>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</si>
  <si>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</si>
  <si>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</si>
  <si>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</si>
  <si>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</si>
  <si>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</si>
  <si>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</si>
  <si>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</si>
  <si>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</si>
  <si>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</si>
  <si>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</si>
  <si>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</si>
  <si>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</si>
  <si>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</si>
  <si>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</si>
  <si>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</si>
  <si>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</si>
  <si>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</si>
  <si>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</si>
  <si>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</si>
  <si>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</si>
  <si>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</si>
  <si>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</si>
  <si>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</si>
  <si>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</si>
  <si>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</si>
  <si>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</si>
  <si>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</si>
  <si>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</si>
  <si>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</si>
  <si>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</si>
  <si>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</si>
  <si>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</si>
  <si>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</si>
  <si>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</si>
  <si>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</si>
  <si>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</si>
  <si>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</si>
  <si>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</si>
  <si>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</si>
  <si>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</si>
  <si>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</si>
  <si>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</si>
  <si>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</si>
  <si>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</si>
  <si>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</si>
  <si>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</si>
  <si>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</si>
  <si>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</si>
  <si>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</si>
  <si>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</si>
  <si>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</si>
  <si>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</si>
  <si>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</si>
  <si>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</si>
  <si>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</si>
  <si>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</si>
  <si>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</si>
  <si>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</si>
  <si>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</si>
  <si>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</si>
  <si>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</si>
  <si>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</si>
  <si>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</si>
  <si>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</si>
  <si>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</si>
  <si>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</si>
  <si>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</si>
  <si>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</si>
  <si>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</si>
  <si>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</si>
  <si>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</si>
  <si>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</si>
  <si>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</si>
  <si>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</si>
  <si>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</si>
  <si>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</si>
  <si>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</si>
  <si>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</si>
  <si>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</si>
  <si>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</si>
  <si>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</si>
  <si>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</si>
  <si>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</si>
  <si>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</si>
  <si>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</si>
  <si>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</si>
  <si>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</si>
  <si>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</si>
  <si>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</si>
  <si>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</si>
  <si>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</si>
  <si>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</si>
  <si>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</si>
  <si>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</si>
  <si>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</si>
  <si>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</si>
  <si>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</si>
  <si>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</si>
  <si>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</si>
  <si>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</si>
  <si>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</si>
  <si>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</si>
  <si>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</si>
  <si>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</si>
  <si>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</si>
  <si>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</si>
  <si>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</si>
  <si>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</si>
  <si>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</si>
  <si>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</si>
  <si>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</si>
  <si>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</si>
  <si>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</si>
  <si>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</si>
  <si>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</si>
  <si>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</si>
  <si>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</si>
  <si>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</si>
  <si>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</si>
  <si>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</si>
  <si>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</si>
  <si>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</si>
  <si>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</si>
  <si>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</si>
  <si>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</si>
  <si>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</si>
  <si>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</si>
  <si>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</si>
  <si>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</si>
  <si>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</si>
  <si>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</si>
  <si>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</si>
  <si>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</si>
  <si>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</si>
  <si>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</si>
  <si>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</si>
  <si>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</si>
  <si>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</si>
  <si>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</si>
  <si>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</si>
  <si>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</si>
  <si>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</si>
  <si>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</si>
  <si>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</si>
  <si>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</si>
  <si>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</si>
  <si>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</si>
  <si>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</si>
  <si>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</si>
  <si>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</si>
  <si>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</si>
  <si>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</si>
  <si>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</si>
  <si>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</si>
  <si>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</si>
  <si>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</si>
  <si>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</si>
  <si>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</si>
  <si>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</si>
  <si>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</si>
  <si>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</si>
  <si>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</si>
  <si>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</si>
  <si>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</si>
  <si>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</si>
  <si>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</si>
  <si>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</si>
  <si>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</si>
  <si>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</si>
  <si>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</si>
  <si>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</si>
  <si>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</si>
  <si>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</si>
  <si>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</si>
  <si>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</si>
  <si>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</si>
  <si>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</si>
  <si>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</si>
  <si>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</si>
  <si>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</si>
  <si>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</si>
  <si>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</si>
  <si>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</si>
  <si>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</si>
  <si>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</si>
  <si>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</si>
  <si>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</si>
  <si>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</si>
  <si>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</si>
  <si>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</si>
  <si>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</si>
  <si>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</si>
  <si>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</si>
  <si>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</si>
  <si>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</si>
  <si>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</si>
  <si>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</si>
  <si>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</si>
  <si>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</si>
  <si>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</si>
  <si>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</si>
  <si>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</si>
  <si>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</si>
  <si>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</si>
  <si>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</si>
  <si>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</si>
  <si>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</si>
  <si>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</si>
  <si>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</si>
  <si>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</si>
  <si>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</si>
  <si>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</si>
  <si>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</si>
  <si>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</si>
  <si>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</si>
  <si>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</si>
  <si>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</si>
  <si>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</si>
  <si>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</si>
  <si>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</si>
  <si>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</si>
  <si>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</si>
  <si>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</si>
  <si>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</si>
  <si>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</si>
  <si>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</si>
  <si>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</si>
  <si>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</si>
  <si>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</si>
  <si>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</si>
  <si>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</si>
  <si>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</si>
  <si>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</si>
  <si>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</si>
  <si>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</si>
  <si>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</si>
  <si>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</si>
  <si>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</si>
  <si>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</si>
  <si>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</si>
  <si>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</si>
  <si>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</si>
  <si>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</si>
  <si>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</si>
  <si>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</si>
  <si>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</si>
  <si>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</si>
  <si>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</si>
  <si>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</si>
  <si>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</si>
  <si>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</si>
  <si>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</si>
  <si>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</si>
  <si>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</si>
  <si>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</si>
  <si>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</si>
  <si>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</si>
  <si>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</si>
  <si>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</si>
  <si>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</si>
  <si>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</si>
  <si>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</si>
  <si>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</si>
  <si>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</si>
  <si>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</si>
  <si>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</si>
  <si>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</si>
  <si>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</si>
  <si>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</si>
  <si>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</si>
  <si>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</si>
  <si>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</si>
  <si>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</si>
  <si>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</si>
  <si>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</si>
  <si>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</si>
  <si>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</si>
  <si>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</si>
  <si>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</si>
  <si>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</si>
  <si>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</si>
  <si>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</si>
  <si>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</si>
  <si>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</si>
  <si>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</si>
  <si>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</si>
  <si>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</si>
  <si>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</si>
  <si>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</si>
  <si>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</si>
  <si>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</si>
  <si>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</si>
  <si>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</si>
  <si>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</si>
  <si>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</si>
  <si>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</si>
  <si>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</si>
  <si>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</si>
  <si>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</si>
  <si>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</si>
  <si>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</si>
  <si>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</si>
  <si>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</si>
  <si>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</si>
  <si>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</si>
  <si>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</si>
  <si>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</si>
  <si>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</si>
  <si>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</si>
  <si>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</si>
  <si>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</si>
  <si>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</si>
  <si>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</si>
  <si>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</si>
  <si>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</si>
  <si>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</si>
  <si>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</si>
  <si>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</si>
  <si>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</si>
  <si>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</si>
  <si>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</si>
  <si>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</si>
  <si>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</si>
  <si>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</si>
  <si>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</si>
  <si>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</si>
  <si>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</si>
  <si>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</si>
  <si>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</si>
  <si>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</si>
  <si>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</si>
  <si>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</si>
  <si>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</si>
  <si>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</si>
  <si>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</si>
  <si>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</si>
  <si>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</si>
  <si>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</si>
  <si>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</si>
  <si>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</si>
  <si>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</si>
  <si>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</si>
  <si>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</si>
  <si>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</si>
  <si>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</si>
  <si>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</si>
  <si>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</si>
  <si>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</si>
  <si>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</si>
  <si>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</si>
  <si>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</si>
  <si>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</si>
  <si>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</si>
  <si>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</si>
  <si>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</si>
  <si>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</si>
  <si>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</si>
  <si>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</si>
  <si>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</si>
  <si>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</si>
  <si>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</si>
  <si>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</si>
  <si>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</si>
  <si>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</si>
  <si>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</si>
  <si>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</si>
  <si>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</si>
  <si>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</si>
  <si>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</si>
  <si>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</si>
  <si>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</si>
  <si>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</si>
  <si>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</si>
  <si>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</si>
  <si>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</si>
  <si>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</si>
  <si>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</si>
  <si>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</si>
  <si>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</si>
  <si>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</si>
  <si>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</si>
  <si>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</si>
  <si>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</si>
  <si>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</si>
  <si>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</si>
  <si>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</si>
  <si>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</si>
  <si>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</si>
  <si>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</si>
  <si>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</si>
  <si>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</si>
  <si>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</si>
  <si>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</si>
  <si>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</si>
  <si>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</si>
  <si>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</si>
  <si>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</si>
  <si>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</si>
  <si>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</si>
  <si>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</si>
  <si>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</si>
  <si>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</si>
  <si>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</si>
  <si>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</si>
  <si>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</si>
  <si>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</si>
  <si>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</si>
  <si>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</si>
  <si>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</si>
  <si>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</si>
  <si>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</si>
  <si>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</si>
  <si>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</si>
  <si>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</si>
  <si>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</si>
  <si>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</si>
  <si>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</si>
  <si>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</si>
  <si>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</si>
  <si>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</si>
  <si>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</si>
  <si>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</si>
  <si>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</si>
  <si>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</si>
  <si>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</si>
  <si>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</si>
  <si>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</si>
  <si>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</si>
  <si>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</si>
  <si>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</si>
  <si>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</si>
  <si>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</si>
  <si>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</si>
  <si>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</si>
  <si>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</si>
  <si>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</si>
  <si>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</si>
  <si>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</si>
  <si>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</si>
  <si>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</si>
  <si>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</si>
  <si>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</si>
  <si>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</si>
  <si>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</si>
  <si>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</si>
  <si>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</si>
  <si>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</si>
  <si>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</si>
  <si>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</si>
  <si>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</si>
  <si>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</si>
  <si>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</si>
  <si>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</si>
  <si>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</si>
  <si>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</si>
  <si>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</si>
  <si>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</si>
  <si>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</si>
  <si>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</si>
  <si>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</si>
  <si>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</si>
  <si>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</si>
  <si>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</si>
  <si>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</si>
  <si>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</si>
  <si>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</si>
  <si>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</si>
  <si>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</si>
  <si>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</si>
  <si>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</si>
  <si>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</si>
  <si>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</si>
  <si>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</si>
  <si>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</si>
  <si>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</si>
  <si>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</si>
  <si>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</si>
  <si>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</si>
  <si>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</si>
  <si>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</si>
  <si>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</si>
  <si>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</si>
  <si>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</si>
  <si>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</si>
  <si>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</si>
  <si>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</si>
  <si>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</si>
  <si>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</si>
  <si>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</si>
  <si>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</si>
  <si>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</si>
  <si>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</si>
  <si>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</si>
  <si>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</si>
  <si>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</si>
  <si>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</si>
  <si>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</si>
  <si>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</si>
  <si>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</si>
  <si>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</si>
  <si>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</si>
  <si>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</si>
  <si>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</si>
  <si>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</si>
  <si>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</si>
  <si>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</si>
  <si>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</si>
  <si>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</si>
  <si>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</si>
  <si>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</si>
  <si>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</si>
  <si>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</si>
  <si>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</si>
  <si>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</si>
  <si>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</si>
  <si>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</si>
  <si>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</si>
  <si>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</si>
  <si>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</si>
  <si>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</si>
  <si>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</si>
  <si>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</si>
  <si>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</si>
  <si>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</si>
  <si>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</si>
  <si>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</si>
  <si>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</si>
  <si>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</si>
  <si>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</si>
  <si>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</si>
  <si>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</si>
  <si>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</si>
  <si>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</si>
  <si>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</si>
  <si>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</si>
  <si>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</si>
  <si>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</si>
  <si>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</si>
  <si>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</si>
  <si>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</si>
  <si>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</si>
  <si>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</si>
  <si>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</si>
  <si>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</si>
  <si>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</si>
  <si>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</si>
  <si>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</si>
  <si>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</si>
  <si>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</si>
  <si>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</si>
  <si>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</si>
  <si>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</si>
  <si>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</si>
  <si>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</si>
  <si>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</si>
  <si>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</si>
  <si>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</si>
  <si>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</si>
  <si>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</si>
  <si>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</si>
  <si>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</si>
  <si>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</si>
  <si>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</si>
  <si>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</si>
  <si>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</si>
  <si>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</si>
  <si>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</si>
  <si>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</si>
  <si>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</si>
  <si>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</si>
  <si>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</si>
  <si>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</si>
  <si>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</si>
  <si>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</si>
  <si>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</si>
  <si>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</si>
  <si>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</si>
  <si>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</si>
  <si>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</si>
  <si>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</si>
  <si>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</si>
  <si>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</si>
  <si>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</si>
  <si>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</si>
  <si>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</si>
  <si>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</si>
  <si>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</si>
  <si>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</si>
  <si>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</si>
  <si>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</si>
  <si>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</si>
  <si>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</si>
  <si>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</si>
  <si>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</si>
  <si>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</si>
  <si>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</si>
  <si>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</si>
  <si>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</si>
  <si>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</si>
  <si>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</si>
  <si>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</si>
  <si>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</si>
  <si>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</si>
  <si>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</si>
  <si>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</si>
  <si>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</si>
  <si>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</si>
  <si>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</si>
  <si>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</si>
  <si>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</si>
  <si>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</si>
  <si>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</si>
  <si>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</si>
  <si>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</si>
  <si>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</si>
  <si>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</si>
  <si>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</si>
  <si>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</si>
  <si>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</si>
  <si>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</si>
  <si>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</si>
  <si>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</si>
  <si>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</si>
  <si>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</si>
  <si>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</si>
  <si>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</si>
  <si>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</si>
  <si>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</si>
  <si>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</si>
  <si>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</si>
  <si>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</si>
  <si>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</si>
  <si>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</si>
  <si>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</si>
  <si>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</si>
  <si>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</si>
  <si>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</si>
  <si>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</si>
  <si>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</si>
  <si>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</si>
  <si>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</si>
  <si>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</si>
  <si>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</si>
  <si>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</si>
  <si>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</si>
  <si>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</si>
  <si>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</si>
  <si>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</si>
  <si>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</si>
  <si>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</si>
  <si>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</si>
  <si>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</si>
  <si>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</si>
  <si>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</si>
  <si>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</si>
  <si>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</si>
  <si>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</si>
  <si>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</si>
  <si>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</si>
  <si>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</si>
  <si>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</si>
  <si>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</si>
  <si>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</si>
  <si>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</si>
  <si>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</si>
  <si>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</si>
  <si>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</si>
  <si>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</si>
  <si>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</si>
  <si>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</si>
  <si>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</si>
  <si>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</si>
  <si>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</si>
  <si>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</si>
  <si>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</si>
  <si>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</si>
  <si>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</si>
  <si>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</si>
  <si>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</si>
  <si>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</si>
  <si>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</si>
  <si>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</si>
  <si>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</si>
  <si>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</si>
  <si>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</si>
  <si>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</si>
  <si>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</si>
  <si>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</si>
  <si>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</si>
  <si>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</si>
  <si>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</si>
  <si>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</si>
  <si>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</si>
  <si>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</si>
  <si>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</si>
  <si>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</si>
  <si>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</si>
  <si>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</si>
  <si>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</si>
  <si>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</si>
  <si>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</si>
  <si>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</si>
  <si>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</si>
  <si>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</si>
  <si>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</si>
  <si>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</si>
  <si>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</si>
  <si>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</si>
  <si>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</si>
  <si>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</si>
  <si>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</si>
  <si>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</si>
  <si>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</si>
  <si>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</si>
  <si>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</si>
  <si>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</si>
  <si>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</si>
  <si>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</si>
  <si>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</si>
  <si>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</si>
  <si>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</si>
  <si>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</si>
  <si>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</si>
  <si>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</si>
  <si>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</si>
  <si>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</si>
  <si>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</si>
  <si>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</si>
  <si>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</si>
  <si>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</si>
  <si>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</si>
  <si>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</si>
  <si>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</si>
  <si>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</si>
  <si>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</si>
  <si>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</si>
  <si>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</si>
  <si>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</si>
  <si>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</si>
  <si>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</si>
  <si>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</si>
  <si>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</si>
  <si>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</si>
  <si>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</si>
  <si>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</si>
  <si>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</si>
  <si>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</si>
  <si>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</si>
  <si>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</si>
  <si>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</si>
  <si>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</si>
  <si>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</si>
  <si>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</si>
  <si>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</si>
  <si>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</si>
  <si>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</si>
  <si>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</si>
  <si>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</si>
  <si>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</si>
  <si>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</si>
  <si>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</si>
  <si>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</si>
  <si>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</si>
  <si>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</si>
  <si>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</si>
  <si>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</si>
  <si>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</si>
  <si>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</si>
  <si>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</si>
  <si>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</si>
  <si>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</si>
  <si>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</si>
  <si>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</si>
  <si>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</si>
  <si>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</si>
  <si>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</si>
  <si>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</si>
  <si>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</si>
  <si>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</si>
  <si>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</si>
  <si>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</si>
  <si>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</si>
  <si>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</si>
  <si>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</si>
  <si>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</si>
  <si>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</si>
  <si>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</si>
  <si>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</si>
  <si>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</si>
  <si>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</si>
  <si>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</si>
  <si>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</si>
  <si>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</si>
  <si>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</si>
  <si>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</si>
  <si>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</si>
  <si>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</si>
  <si>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</si>
  <si>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</si>
  <si>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</si>
  <si>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</si>
  <si>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</si>
  <si>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</si>
  <si>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</si>
  <si>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</si>
  <si>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</si>
  <si>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</si>
  <si>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</si>
  <si>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</si>
  <si>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</si>
  <si>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</si>
  <si>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</si>
  <si>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</si>
  <si>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</si>
  <si>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</si>
  <si>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</si>
  <si>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</si>
  <si>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</si>
  <si>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</si>
  <si>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</si>
  <si>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</si>
  <si>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</si>
  <si>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</si>
  <si>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</si>
  <si>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</si>
  <si>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</si>
  <si>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</si>
  <si>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</si>
  <si>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</si>
  <si>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</si>
  <si>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</si>
  <si>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</si>
  <si>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</si>
  <si>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</si>
  <si>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</si>
  <si>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</si>
  <si>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</si>
  <si>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</si>
  <si>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</si>
  <si>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</si>
  <si>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</si>
  <si>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</si>
  <si>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</si>
  <si>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</si>
  <si>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</si>
  <si>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</si>
  <si>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</si>
  <si>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</si>
  <si>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</si>
  <si>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</si>
  <si>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</si>
  <si>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</si>
  <si>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</si>
  <si>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</si>
  <si>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</si>
  <si>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</si>
  <si>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</si>
  <si>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</si>
  <si>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</si>
  <si>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</si>
  <si>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</si>
  <si>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</si>
  <si>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</si>
  <si>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</si>
  <si>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</si>
  <si>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</si>
  <si>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</si>
  <si>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</si>
  <si>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</si>
  <si>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</si>
  <si>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</si>
  <si>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</si>
  <si>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</si>
  <si>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</si>
  <si>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</si>
  <si>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</si>
  <si>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</si>
  <si>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</si>
  <si>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</si>
  <si>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</si>
  <si>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</si>
  <si>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</si>
  <si>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</si>
  <si>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</si>
  <si>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</si>
  <si>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</si>
  <si>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</si>
  <si>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</si>
  <si>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</si>
  <si>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</si>
  <si>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</si>
  <si>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</si>
  <si>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</si>
  <si>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</si>
  <si>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</si>
  <si>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</si>
  <si>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</si>
  <si>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</si>
  <si>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</si>
  <si>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</si>
  <si>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</si>
  <si>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</si>
  <si>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</si>
  <si>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</si>
  <si>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</si>
  <si>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</si>
  <si>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</si>
  <si>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</si>
  <si>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</si>
  <si>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</si>
  <si>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</si>
  <si>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</si>
  <si>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</si>
  <si>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</si>
  <si>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</si>
  <si>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</si>
  <si>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</si>
  <si>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</si>
  <si>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</si>
  <si>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</si>
  <si>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</si>
  <si>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</si>
  <si>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</si>
  <si>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</si>
  <si>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</si>
  <si>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</si>
  <si>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</si>
  <si>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</si>
  <si>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</si>
  <si>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</si>
  <si>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</si>
  <si>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</si>
  <si>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</si>
  <si>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</si>
  <si>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</si>
  <si>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</si>
  <si>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</si>
  <si>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</si>
  <si>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</si>
  <si>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</si>
  <si>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</si>
  <si>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</si>
  <si>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</si>
  <si>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</si>
  <si>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</si>
  <si>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</si>
  <si>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</si>
  <si>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</si>
  <si>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</si>
  <si>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</si>
  <si>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</si>
  <si>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</si>
  <si>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</si>
  <si>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</si>
  <si>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</si>
  <si>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</si>
  <si>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</si>
  <si>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</si>
  <si>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</si>
  <si>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</si>
  <si>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</si>
  <si>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</si>
  <si>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</si>
  <si>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</si>
  <si>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</si>
  <si>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</si>
  <si>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</si>
  <si>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</si>
  <si>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</si>
  <si>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</si>
  <si>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</si>
  <si>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</si>
  <si>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</si>
  <si>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</si>
  <si>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</si>
  <si>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</si>
  <si>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</si>
  <si>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</si>
  <si>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</si>
  <si>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</si>
  <si>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</si>
  <si>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</si>
  <si>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</si>
  <si>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</si>
  <si>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</si>
  <si>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</si>
  <si>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</si>
  <si>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</si>
  <si>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</si>
  <si>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</si>
  <si>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</si>
  <si>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</si>
  <si>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</si>
  <si>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</si>
  <si>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</si>
  <si>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</si>
  <si>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</si>
  <si>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</si>
  <si>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</si>
  <si>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</si>
  <si>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</si>
  <si>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</si>
  <si>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</si>
  <si>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</si>
  <si>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</si>
  <si>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</si>
  <si>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</si>
  <si>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</si>
  <si>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</si>
  <si>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</si>
  <si>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</si>
  <si>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</si>
  <si>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</si>
  <si>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</si>
  <si>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</si>
  <si>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</si>
  <si>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</si>
  <si>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</si>
  <si>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</si>
  <si>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</si>
  <si>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</si>
  <si>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</si>
  <si>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</si>
  <si>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</si>
  <si>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</si>
  <si>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</si>
  <si>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</si>
  <si>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</si>
  <si>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</si>
  <si>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</si>
  <si>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</si>
  <si>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</si>
  <si>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</si>
  <si>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</si>
  <si>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</si>
  <si>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</si>
  <si>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</si>
  <si>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</si>
  <si>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</si>
  <si>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</si>
  <si>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</si>
  <si>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</si>
  <si>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</si>
  <si>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</si>
  <si>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</si>
  <si>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</si>
  <si>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</si>
  <si>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</si>
  <si>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</si>
  <si>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</si>
  <si>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</si>
  <si>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</si>
  <si>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</si>
  <si>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</si>
  <si>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</si>
  <si>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</si>
  <si>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</si>
  <si>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</si>
  <si>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</si>
  <si>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</si>
  <si>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</si>
  <si>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</si>
  <si>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</si>
  <si>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</si>
  <si>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</si>
  <si>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</si>
  <si>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</si>
  <si>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</si>
  <si>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</si>
  <si>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</si>
  <si>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</si>
  <si>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</si>
  <si>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</si>
  <si>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</si>
  <si>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</si>
  <si>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</si>
  <si>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</si>
  <si>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</si>
  <si>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</si>
  <si>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</si>
  <si>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</si>
  <si>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</si>
  <si>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</si>
  <si>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</si>
  <si>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</si>
  <si>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</si>
  <si>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</si>
  <si>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</si>
  <si>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</si>
  <si>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</si>
  <si>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</si>
  <si>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</si>
  <si>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</si>
  <si>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</si>
  <si>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</si>
  <si>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</si>
  <si>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</si>
  <si>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</si>
  <si>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</si>
  <si>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</si>
  <si>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</si>
  <si>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</si>
  <si>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</si>
  <si>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</si>
  <si>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</si>
  <si>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</si>
  <si>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</si>
  <si>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</si>
  <si>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</si>
  <si>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</si>
  <si>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</si>
  <si>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</si>
  <si>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</si>
  <si>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</si>
  <si>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</si>
  <si>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</si>
  <si>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</si>
  <si>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</si>
  <si>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</si>
  <si>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</si>
  <si>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</si>
  <si>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</si>
  <si>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</si>
  <si>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</si>
  <si>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</si>
  <si>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</si>
  <si>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</si>
  <si>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</si>
  <si>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</si>
  <si>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</si>
  <si>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</si>
  <si>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</si>
  <si>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</si>
  <si>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</si>
  <si>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</si>
  <si>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</si>
  <si>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</si>
  <si>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</si>
  <si>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</si>
  <si>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</si>
  <si>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</si>
  <si>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</si>
  <si>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</si>
  <si>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</si>
  <si>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</si>
  <si>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</si>
  <si>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</si>
  <si>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</si>
  <si>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</si>
  <si>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</si>
  <si>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</si>
  <si>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</si>
  <si>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</si>
  <si>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</si>
  <si>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</si>
  <si>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</si>
  <si>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</si>
  <si>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</si>
  <si>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</si>
  <si>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</si>
  <si>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</si>
  <si>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</si>
  <si>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</si>
  <si>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</si>
  <si>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</si>
  <si>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</si>
  <si>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</si>
  <si>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</si>
  <si>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</si>
  <si>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</si>
  <si>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</si>
  <si>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</si>
  <si>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</si>
  <si>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</si>
  <si>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</si>
  <si>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</si>
  <si>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</si>
  <si>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</si>
  <si>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</si>
  <si>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</si>
  <si>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</si>
  <si>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</si>
  <si>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</si>
  <si>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</si>
  <si>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</si>
  <si>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</si>
  <si>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</si>
  <si>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</si>
  <si>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</si>
  <si>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</si>
  <si>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</si>
  <si>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</si>
  <si>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</si>
  <si>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</si>
  <si>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</si>
  <si>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</si>
  <si>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</si>
  <si>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</si>
  <si>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</si>
  <si>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</si>
  <si>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</si>
  <si>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</si>
  <si>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</si>
  <si>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</si>
  <si>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</si>
  <si>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</si>
  <si>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</si>
  <si>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</si>
  <si>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</si>
  <si>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</si>
  <si>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</si>
  <si>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</si>
  <si>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</si>
  <si>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</si>
  <si>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</si>
  <si>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</si>
  <si>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</si>
  <si>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</si>
  <si>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</si>
  <si>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</si>
  <si>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</si>
  <si>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</si>
  <si>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</si>
  <si>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</si>
  <si>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</si>
  <si>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</si>
  <si>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</si>
  <si>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</si>
  <si>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</si>
  <si>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</si>
  <si>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</si>
  <si>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</si>
  <si>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</si>
  <si>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</si>
  <si>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</si>
  <si>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</si>
  <si>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</si>
  <si>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</si>
  <si>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</si>
  <si>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</si>
  <si>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</si>
  <si>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</si>
  <si>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</si>
  <si>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</si>
  <si>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</si>
  <si>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</si>
  <si>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</si>
  <si>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</si>
  <si>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</si>
  <si>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</si>
  <si>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</si>
  <si>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</si>
  <si>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</si>
  <si>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</si>
  <si>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</si>
  <si>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</si>
  <si>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</si>
  <si>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</si>
  <si>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</si>
  <si>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</si>
  <si>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</si>
  <si>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</si>
  <si>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</si>
  <si>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</si>
  <si>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</si>
  <si>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</si>
  <si>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</si>
  <si>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</si>
  <si>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</si>
  <si>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</si>
  <si>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</si>
  <si>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</si>
  <si>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</si>
  <si>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</si>
  <si>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</si>
  <si>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</si>
  <si>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</si>
  <si>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</si>
  <si>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</si>
  <si>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</si>
  <si>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</si>
  <si>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</si>
  <si>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</si>
  <si>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</si>
  <si>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</si>
  <si>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</si>
  <si>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</si>
  <si>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</si>
  <si>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</si>
  <si>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</si>
  <si>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</si>
  <si>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</si>
  <si>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</si>
  <si>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</si>
  <si>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</si>
  <si>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</si>
  <si>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</si>
  <si>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</si>
  <si>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</si>
  <si>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</si>
  <si>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</si>
  <si>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</si>
  <si>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</si>
  <si>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</si>
  <si>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</si>
  <si>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</si>
  <si>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</si>
  <si>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</si>
  <si>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</si>
  <si>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</si>
  <si>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</si>
  <si>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</si>
  <si>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</si>
  <si>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</si>
  <si>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</si>
  <si>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</si>
  <si>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</si>
  <si>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</si>
  <si>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</si>
  <si>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</si>
  <si>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</si>
  <si>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</si>
  <si>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</si>
  <si>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</si>
  <si>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</si>
  <si>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</si>
  <si>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</si>
  <si>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</si>
  <si>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</si>
  <si>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</si>
  <si>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</si>
  <si>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</si>
  <si>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</si>
  <si>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</si>
  <si>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</si>
  <si>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</si>
  <si>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</si>
  <si>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</si>
  <si>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</si>
  <si>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</si>
  <si>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</si>
  <si>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</si>
  <si>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</si>
  <si>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</si>
  <si>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</si>
  <si>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</si>
  <si>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</si>
  <si>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</si>
  <si>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</si>
  <si>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</si>
  <si>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</si>
  <si>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</si>
  <si>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</si>
  <si>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</si>
  <si>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</si>
  <si>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</si>
  <si>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</si>
  <si>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</si>
  <si>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</si>
  <si>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</si>
  <si>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</si>
  <si>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</si>
  <si>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</si>
  <si>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</si>
  <si>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</si>
  <si>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</si>
  <si>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</si>
  <si>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</si>
  <si>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</si>
  <si>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</si>
  <si>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</si>
  <si>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</si>
  <si>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</si>
  <si>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</si>
  <si>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</si>
  <si>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</si>
  <si>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</si>
  <si>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</si>
  <si>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</si>
  <si>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</si>
  <si>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</si>
  <si>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</si>
  <si>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</si>
  <si>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</si>
  <si>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</si>
  <si>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</si>
  <si>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</si>
  <si>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</si>
  <si>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</si>
  <si>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</si>
  <si>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</si>
  <si>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</si>
  <si>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</si>
  <si>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</si>
  <si>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</si>
  <si>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</si>
  <si>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</si>
  <si>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</si>
  <si>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</si>
  <si>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</si>
  <si>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</si>
  <si>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</si>
  <si>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</si>
  <si>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</si>
  <si>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</si>
  <si>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</si>
  <si>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</si>
  <si>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</si>
  <si>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</si>
  <si>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</si>
  <si>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</si>
  <si>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</si>
  <si>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</si>
  <si>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</si>
  <si>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</si>
  <si>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</si>
  <si>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</si>
  <si>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</si>
  <si>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</si>
  <si>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</si>
  <si>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</si>
  <si>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</si>
  <si>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</si>
  <si>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</si>
  <si>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</si>
  <si>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</si>
  <si>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</si>
  <si>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</si>
  <si>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</si>
  <si>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</si>
  <si>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</si>
  <si>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</si>
  <si>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</si>
  <si>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</si>
  <si>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</si>
  <si>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</si>
  <si>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</si>
  <si>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</si>
  <si>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</si>
  <si>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</si>
  <si>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</si>
  <si>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</si>
  <si>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</si>
  <si>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</si>
  <si>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</si>
  <si>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</si>
  <si>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</si>
  <si>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</si>
  <si>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</si>
  <si>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</si>
  <si>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</si>
  <si>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</si>
  <si>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</si>
  <si>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</si>
  <si>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</si>
  <si>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</si>
  <si>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</si>
  <si>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</si>
  <si>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</si>
  <si>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</si>
  <si>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</si>
  <si>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</si>
  <si>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</si>
  <si>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</si>
  <si>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</si>
  <si>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</si>
  <si>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</si>
  <si>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</si>
  <si>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</si>
  <si>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</si>
  <si>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</si>
  <si>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</si>
  <si>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</si>
  <si>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</si>
  <si>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</si>
  <si>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</si>
  <si>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</si>
  <si>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</si>
  <si>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</si>
  <si>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</si>
  <si>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</si>
  <si>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</si>
  <si>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</si>
  <si>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</si>
  <si>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</si>
  <si>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</si>
  <si>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</si>
  <si>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</si>
  <si>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</si>
  <si>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</si>
  <si>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</si>
  <si>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</si>
  <si>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</si>
  <si>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</si>
  <si>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</si>
  <si>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</si>
  <si>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</si>
  <si>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</si>
  <si>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</si>
  <si>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</si>
  <si>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</si>
  <si>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</si>
  <si>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</si>
  <si>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</si>
  <si>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</si>
  <si>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</si>
  <si>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</si>
  <si>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</si>
  <si>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</si>
  <si>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</si>
  <si>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</si>
  <si>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</si>
  <si>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</si>
  <si>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</si>
  <si>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</si>
  <si>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</si>
  <si>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</si>
  <si>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</si>
  <si>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</si>
  <si>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</si>
  <si>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</si>
  <si>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</si>
  <si>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</si>
  <si>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</si>
  <si>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</si>
  <si>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</si>
  <si>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</si>
  <si>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</si>
  <si>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</si>
  <si>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</si>
  <si>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</si>
  <si>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</si>
  <si>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</si>
  <si>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</si>
  <si>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</si>
  <si>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</si>
  <si>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</si>
  <si>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</si>
  <si>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</si>
  <si>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</si>
  <si>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</si>
  <si>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</si>
  <si>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</si>
  <si>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</si>
  <si>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</si>
  <si>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</si>
  <si>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</si>
  <si>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</si>
  <si>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</si>
  <si>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</si>
  <si>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</si>
  <si>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</si>
  <si>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</si>
  <si>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</si>
  <si>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</si>
  <si>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</si>
  <si>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</si>
  <si>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</si>
  <si>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</si>
  <si>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</si>
  <si>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</si>
  <si>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</si>
  <si>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</si>
  <si>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</si>
  <si>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</si>
  <si>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</si>
  <si>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</si>
  <si>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</si>
  <si>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</si>
  <si>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</si>
  <si>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</si>
  <si>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</si>
  <si>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</si>
  <si>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</si>
  <si>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</si>
  <si>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</si>
  <si>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</si>
  <si>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</si>
  <si>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</si>
  <si>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</si>
  <si>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</si>
  <si>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</si>
  <si>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</si>
  <si>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</si>
  <si>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</si>
  <si>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</si>
  <si>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</si>
  <si>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</si>
  <si>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</si>
  <si>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</si>
  <si>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</si>
  <si>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</si>
  <si>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</si>
  <si>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</si>
  <si>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</si>
  <si>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</si>
  <si>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</si>
  <si>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</si>
  <si>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</si>
  <si>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</si>
  <si>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</si>
  <si>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</si>
  <si>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</si>
  <si>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</si>
  <si>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</si>
  <si>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</si>
  <si>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</si>
  <si>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</si>
  <si>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</si>
  <si>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</si>
  <si>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</si>
  <si>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</si>
  <si>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</si>
  <si>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</si>
  <si>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</si>
  <si>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</si>
  <si>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</si>
  <si>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</si>
  <si>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</si>
  <si>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</si>
  <si>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</si>
  <si>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</si>
  <si>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</si>
  <si>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</si>
  <si>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</si>
  <si>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</si>
  <si>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</si>
  <si>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</si>
  <si>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</si>
  <si>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</si>
  <si>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</si>
  <si>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</si>
  <si>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</si>
  <si>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</si>
  <si>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</si>
  <si>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</si>
  <si>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</si>
  <si>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</si>
  <si>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</si>
  <si>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</si>
  <si>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</si>
  <si>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</si>
  <si>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</si>
  <si>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</si>
  <si>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</si>
  <si>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</si>
  <si>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</si>
  <si>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</si>
  <si>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</si>
  <si>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</si>
  <si>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</si>
  <si>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</si>
  <si>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</si>
  <si>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</si>
  <si>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</si>
  <si>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</si>
  <si>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</si>
  <si>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</si>
  <si>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</si>
  <si>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</si>
  <si>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</si>
  <si>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</si>
  <si>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</si>
  <si>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</si>
  <si>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</si>
  <si>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</si>
  <si>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</si>
  <si>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</si>
  <si>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</si>
  <si>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</si>
  <si>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</si>
  <si>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</si>
  <si>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</si>
  <si>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</si>
  <si>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</si>
  <si>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</si>
  <si>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</si>
  <si>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</si>
  <si>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</si>
  <si>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</si>
  <si>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</si>
  <si>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</si>
  <si>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</si>
  <si>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</si>
  <si>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</si>
  <si>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</si>
  <si>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</si>
  <si>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</si>
  <si>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</si>
  <si>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</si>
  <si>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</si>
  <si>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</si>
  <si>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</si>
  <si>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</si>
  <si>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</si>
  <si>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</si>
  <si>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</si>
  <si>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</si>
  <si>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</si>
  <si>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</si>
  <si>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</si>
  <si>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</si>
  <si>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</si>
  <si>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</si>
  <si>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</si>
  <si>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</si>
  <si>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</si>
  <si>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</si>
  <si>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</si>
  <si>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</si>
  <si>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</si>
  <si>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</si>
  <si>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</si>
  <si>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</si>
  <si>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</si>
  <si>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</si>
  <si>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</si>
  <si>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</si>
  <si>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</si>
  <si>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</si>
  <si>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</si>
  <si>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</si>
  <si>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</si>
  <si>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</si>
  <si>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</si>
  <si>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</si>
  <si>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</si>
  <si>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</si>
  <si>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</si>
  <si>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</si>
  <si>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</si>
  <si>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</si>
  <si>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</si>
  <si>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</si>
  <si>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</si>
  <si>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</si>
  <si>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</si>
  <si>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</si>
  <si>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</si>
  <si>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</si>
  <si>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</si>
  <si>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</si>
  <si>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</si>
  <si>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</si>
  <si>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</si>
  <si>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</si>
  <si>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</si>
  <si>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</si>
  <si>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</si>
  <si>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</si>
  <si>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</si>
  <si>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</si>
  <si>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</si>
  <si>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</si>
  <si>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</si>
  <si>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</si>
  <si>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</si>
  <si>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</si>
  <si>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</si>
  <si>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</si>
  <si>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</si>
  <si>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</si>
  <si>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</si>
  <si>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</si>
  <si>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</si>
  <si>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</si>
  <si>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</si>
  <si>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</si>
  <si>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</si>
  <si>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</si>
  <si>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</si>
  <si>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</si>
  <si>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</si>
  <si>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</si>
  <si>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</si>
  <si>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</si>
  <si>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</si>
  <si>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</si>
  <si>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</si>
  <si>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</si>
  <si>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</si>
  <si>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</si>
  <si>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</si>
  <si>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</si>
  <si>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</si>
  <si>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</si>
  <si>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</si>
  <si>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</si>
  <si>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</si>
  <si>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</si>
  <si>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</si>
  <si>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</si>
  <si>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</si>
  <si>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</si>
  <si>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</si>
  <si>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</si>
  <si>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</si>
  <si>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</si>
  <si>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</si>
  <si>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</si>
  <si>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</si>
  <si>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</si>
  <si>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</si>
  <si>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</si>
  <si>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</si>
  <si>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</si>
  <si>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</si>
  <si>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</si>
  <si>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</si>
  <si>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</si>
  <si>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</si>
  <si>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</si>
  <si>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</si>
  <si>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</si>
  <si>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</si>
  <si>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</si>
  <si>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</si>
  <si>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</si>
  <si>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</si>
  <si>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</si>
  <si>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</si>
  <si>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</si>
  <si>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</si>
  <si>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</si>
  <si>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</si>
  <si>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</si>
  <si>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</si>
  <si>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</si>
  <si>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</si>
  <si>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</si>
  <si>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</si>
  <si>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</si>
  <si>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</si>
  <si>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</si>
  <si>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</si>
  <si>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</si>
  <si>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</si>
  <si>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</si>
  <si>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</si>
  <si>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</si>
  <si>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</si>
  <si>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</si>
  <si>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</si>
  <si>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</si>
  <si>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</si>
  <si>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</si>
  <si>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</si>
  <si>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</si>
  <si>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</si>
  <si>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</si>
  <si>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</si>
  <si>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</si>
  <si>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</si>
  <si>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</si>
  <si>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</si>
  <si>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</si>
  <si>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</si>
  <si>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</si>
  <si>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</si>
  <si>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</si>
  <si>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</si>
  <si>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</si>
  <si>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</si>
  <si>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</si>
  <si>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</si>
  <si>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</si>
  <si>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</si>
  <si>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</si>
  <si>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</si>
  <si>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</si>
  <si>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</si>
  <si>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</si>
  <si>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</si>
  <si>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</si>
  <si>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</si>
  <si>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</si>
  <si>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</si>
  <si>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</si>
  <si>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</si>
  <si>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</si>
  <si>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</si>
  <si>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</si>
  <si>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</si>
  <si>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</si>
  <si>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</si>
  <si>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</si>
  <si>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</si>
  <si>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</si>
  <si>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</si>
  <si>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</si>
  <si>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</si>
  <si>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</si>
  <si>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</si>
  <si>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</si>
  <si>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</si>
  <si>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</si>
  <si>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</si>
  <si>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</si>
  <si>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</si>
  <si>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</si>
  <si>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</si>
  <si>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</si>
  <si>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</si>
  <si>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</si>
  <si>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</si>
  <si>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</si>
  <si>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</si>
  <si>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</si>
  <si>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</si>
  <si>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</si>
  <si>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</si>
  <si>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</si>
  <si>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</si>
  <si>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</si>
  <si>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</si>
  <si>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</si>
  <si>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</si>
  <si>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</si>
  <si>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</si>
  <si>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</si>
  <si>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</si>
  <si>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</si>
  <si>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</si>
  <si>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</si>
  <si>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</si>
  <si>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</si>
  <si>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</si>
  <si>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</si>
  <si>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</si>
  <si>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</si>
  <si>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</si>
  <si>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</si>
  <si>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</si>
  <si>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</si>
  <si>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</si>
  <si>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</si>
  <si>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</si>
  <si>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</si>
  <si>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</si>
  <si>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</si>
  <si>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</si>
  <si>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</si>
  <si>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</si>
  <si>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</si>
  <si>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</si>
  <si>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</si>
  <si>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</si>
  <si>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</si>
  <si>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</si>
  <si>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</si>
  <si>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</si>
  <si>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</si>
  <si>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</si>
  <si>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</si>
  <si>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</si>
  <si>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</si>
  <si>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</si>
  <si>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</si>
  <si>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</si>
  <si>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</si>
  <si>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</si>
  <si>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</si>
  <si>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</si>
  <si>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</si>
  <si>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</si>
  <si>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</si>
  <si>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</si>
  <si>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</si>
  <si>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</si>
  <si>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</si>
  <si>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</si>
  <si>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</si>
  <si>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</si>
  <si>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</si>
  <si>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</si>
  <si>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</si>
  <si>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</si>
  <si>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</si>
  <si>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</si>
  <si>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</si>
  <si>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</si>
  <si>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</si>
  <si>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</si>
  <si>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</si>
  <si>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</si>
  <si>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</si>
  <si>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</si>
  <si>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</si>
  <si>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</si>
  <si>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</si>
  <si>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</si>
  <si>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</si>
  <si>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</si>
  <si>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</si>
  <si>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</si>
  <si>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</si>
  <si>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</si>
  <si>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</si>
  <si>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</si>
  <si>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</si>
  <si>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</si>
  <si>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</si>
  <si>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</si>
  <si>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</si>
  <si>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</si>
  <si>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</si>
  <si>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</si>
  <si>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</si>
  <si>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</si>
  <si>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</si>
  <si>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</si>
  <si>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</si>
  <si>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</si>
  <si>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</si>
  <si>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</si>
  <si>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</si>
  <si>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</si>
  <si>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</si>
  <si>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</si>
  <si>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</si>
  <si>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</si>
  <si>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</si>
  <si>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</si>
  <si>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</si>
  <si>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</si>
  <si>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</si>
  <si>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</si>
  <si>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</si>
  <si>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</si>
  <si>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</si>
  <si>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</si>
  <si>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</si>
  <si>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</si>
  <si>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</si>
  <si>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</si>
  <si>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</si>
  <si>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</si>
  <si>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</si>
  <si>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</si>
  <si>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</si>
  <si>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</si>
  <si>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</si>
  <si>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</si>
  <si>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</si>
  <si>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</si>
  <si>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</si>
  <si>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</si>
  <si>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</si>
  <si>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</si>
  <si>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</si>
  <si>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</si>
  <si>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</si>
  <si>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</si>
  <si>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</si>
  <si>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</si>
  <si>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</si>
  <si>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</si>
  <si>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</si>
  <si>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</si>
  <si>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</si>
  <si>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</si>
  <si>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</si>
  <si>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</si>
  <si>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</si>
  <si>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</si>
  <si>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</si>
  <si>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</si>
  <si>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</si>
  <si>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</si>
  <si>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</si>
  <si>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</si>
  <si>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</si>
  <si>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</si>
  <si>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</si>
  <si>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</si>
  <si>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</si>
  <si>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</si>
  <si>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</si>
  <si>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</si>
  <si>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</si>
  <si>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</si>
  <si>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</si>
  <si>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</si>
  <si>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</si>
  <si>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</si>
  <si>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</si>
  <si>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</si>
  <si>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</si>
  <si>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</si>
  <si>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</si>
  <si>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</si>
  <si>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</si>
  <si>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</si>
  <si>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</si>
  <si>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</si>
  <si>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</si>
  <si>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</si>
  <si>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</si>
  <si>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</si>
  <si>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</si>
  <si>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</si>
  <si>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</si>
  <si>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</si>
  <si>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</si>
  <si>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</si>
  <si>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</si>
  <si>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</si>
  <si>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</si>
  <si>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</si>
  <si>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</si>
  <si>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</si>
  <si>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</si>
  <si>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</si>
  <si>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</si>
  <si>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</si>
  <si>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</si>
  <si>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</si>
  <si>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</si>
  <si>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</si>
  <si>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</si>
  <si>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</si>
  <si>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</si>
  <si>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</si>
  <si>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</si>
  <si>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</si>
  <si>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</si>
  <si>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</si>
  <si>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</si>
  <si>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</si>
  <si>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</si>
  <si>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</si>
  <si>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</si>
  <si>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</si>
  <si>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</si>
  <si>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</si>
  <si>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</si>
  <si>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</si>
  <si>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</si>
  <si>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</si>
  <si>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</si>
  <si>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</si>
  <si>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</si>
  <si>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</si>
  <si>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</si>
  <si>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</si>
  <si>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</si>
  <si>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</si>
  <si>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</si>
  <si>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</si>
  <si>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</si>
  <si>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</si>
  <si>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</si>
  <si>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</si>
  <si>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</si>
  <si>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</si>
  <si>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</si>
  <si>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</si>
  <si>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</si>
  <si>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</si>
  <si>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</si>
  <si>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</si>
  <si>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</si>
  <si>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</si>
  <si>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</si>
  <si>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</si>
  <si>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</si>
  <si>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</si>
  <si>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</si>
  <si>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</si>
  <si>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</si>
  <si>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</si>
  <si>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</si>
  <si>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</si>
  <si>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</si>
  <si>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</si>
  <si>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</si>
  <si>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</si>
  <si>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</si>
  <si>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</si>
  <si>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</si>
  <si>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</si>
  <si>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</si>
  <si>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</si>
  <si>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</si>
  <si>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</si>
  <si>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</si>
  <si>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</si>
  <si>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</si>
  <si>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</si>
  <si>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</si>
  <si>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</si>
  <si>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</si>
  <si>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</si>
  <si>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</si>
  <si>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</si>
  <si>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</si>
  <si>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</si>
  <si>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</si>
  <si>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</si>
  <si>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</si>
  <si>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</si>
  <si>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</si>
  <si>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</si>
  <si>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</si>
  <si>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</si>
  <si>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</si>
  <si>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</si>
  <si>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</si>
  <si>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</si>
  <si>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</si>
  <si>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</si>
  <si>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</si>
  <si>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</si>
  <si>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</si>
  <si>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</si>
  <si>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</si>
  <si>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</si>
  <si>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</si>
  <si>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</si>
  <si>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</si>
  <si>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</si>
  <si>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</si>
  <si>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</si>
  <si>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</si>
  <si>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</si>
  <si>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</si>
  <si>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</si>
  <si>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</si>
  <si>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</si>
  <si>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</si>
  <si>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</si>
  <si>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</si>
  <si>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</si>
  <si>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</si>
  <si>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</si>
  <si>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</si>
  <si>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</si>
  <si>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</si>
  <si>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</si>
  <si>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</si>
  <si>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</si>
  <si>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</si>
  <si>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</si>
  <si>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</si>
  <si>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</si>
  <si>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</si>
  <si>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</si>
  <si>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</si>
  <si>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</si>
  <si>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</si>
  <si>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</si>
  <si>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</si>
  <si>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</si>
  <si>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</si>
  <si>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</si>
  <si>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</si>
  <si>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</si>
  <si>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</si>
  <si>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</si>
  <si>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</si>
  <si>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</si>
  <si>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</si>
  <si>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</si>
  <si>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</si>
  <si>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</si>
  <si>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</si>
  <si>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</si>
  <si>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</si>
  <si>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</si>
  <si>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</si>
  <si>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</si>
  <si>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</si>
  <si>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</si>
  <si>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</si>
  <si>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</si>
  <si>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</si>
  <si>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</si>
  <si>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</si>
  <si>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</si>
  <si>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</si>
  <si>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</si>
  <si>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</si>
  <si>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</si>
  <si>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</si>
  <si>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</si>
  <si>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</si>
  <si>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</si>
  <si>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</si>
  <si>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</si>
  <si>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</si>
  <si>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</si>
  <si>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</si>
  <si>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</si>
  <si>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</si>
  <si>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</si>
  <si>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</si>
  <si>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</si>
  <si>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</si>
  <si>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</si>
  <si>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</si>
  <si>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</si>
  <si>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</si>
  <si>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</si>
  <si>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</si>
  <si>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</si>
  <si>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</si>
  <si>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</si>
  <si>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</si>
  <si>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</si>
  <si>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</si>
  <si>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</si>
  <si>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</si>
  <si>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</si>
  <si>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</si>
  <si>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</si>
  <si>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</si>
  <si>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</si>
  <si>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</si>
  <si>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</si>
  <si>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</si>
  <si>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</si>
  <si>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</si>
  <si>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</si>
  <si>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</si>
  <si>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</si>
  <si>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</si>
  <si>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</si>
  <si>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</si>
  <si>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</si>
  <si>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</si>
  <si>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</si>
  <si>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</si>
  <si>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</si>
  <si>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</si>
  <si>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</si>
  <si>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</si>
  <si>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</si>
  <si>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</si>
  <si>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</si>
  <si>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</si>
  <si>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</si>
  <si>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</si>
  <si>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</si>
  <si>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</si>
  <si>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</si>
  <si>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</si>
  <si>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</si>
  <si>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</si>
  <si>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</si>
  <si>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</si>
  <si>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</si>
  <si>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</si>
  <si>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</si>
  <si>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</si>
  <si>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</si>
  <si>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</si>
  <si>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</si>
  <si>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</si>
  <si>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</si>
  <si>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</si>
  <si>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</si>
  <si>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</si>
  <si>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</si>
  <si>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</si>
  <si>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</si>
  <si>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</si>
  <si>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</si>
  <si>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</si>
  <si>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</si>
  <si>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</si>
  <si>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</si>
  <si>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</si>
  <si>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</si>
  <si>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</si>
  <si>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</si>
  <si>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</si>
  <si>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</si>
  <si>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</si>
  <si>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</si>
  <si>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</si>
  <si>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</si>
  <si>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</si>
  <si>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</si>
  <si>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</si>
  <si>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</si>
  <si>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</si>
  <si>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</si>
  <si>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</si>
  <si>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</si>
  <si>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</si>
  <si>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</si>
  <si>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</si>
  <si>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</si>
  <si>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</si>
  <si>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</si>
  <si>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</si>
  <si>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</si>
  <si>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</si>
  <si>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</si>
  <si>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</si>
  <si>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</si>
  <si>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</si>
  <si>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</si>
  <si>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</si>
  <si>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</si>
  <si>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</si>
  <si>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</si>
  <si>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</si>
  <si>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</si>
  <si>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</si>
  <si>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</si>
  <si>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</si>
  <si>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</si>
  <si>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</si>
  <si>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</si>
  <si>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</si>
  <si>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</si>
  <si>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</si>
  <si>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</si>
  <si>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</si>
  <si>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</si>
  <si>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</si>
  <si>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</si>
  <si>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</si>
  <si>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</si>
  <si>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</si>
  <si>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</si>
  <si>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</si>
  <si>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</si>
  <si>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</si>
  <si>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</si>
  <si>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</si>
  <si>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</si>
  <si>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</si>
  <si>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</si>
  <si>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</si>
  <si>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</si>
  <si>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</si>
  <si>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</si>
  <si>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</si>
  <si>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</si>
  <si>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</si>
  <si>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</si>
  <si>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</si>
  <si>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</si>
  <si>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</si>
  <si>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</si>
  <si>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</si>
  <si>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</si>
  <si>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</si>
  <si>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</si>
  <si>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</si>
  <si>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</si>
  <si>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</si>
  <si>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</si>
  <si>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</si>
  <si>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</si>
  <si>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</si>
  <si>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</si>
  <si>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</si>
  <si>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</si>
  <si>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</si>
  <si>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</si>
  <si>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</si>
  <si>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</si>
  <si>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</si>
  <si>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</si>
  <si>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</si>
  <si>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</si>
  <si>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</si>
  <si>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</si>
  <si>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</si>
  <si>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</si>
  <si>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</si>
  <si>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</si>
  <si>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</si>
  <si>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</si>
  <si>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</si>
  <si>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</si>
  <si>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</si>
  <si>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</si>
  <si>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</si>
  <si>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</si>
  <si>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</si>
  <si>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</si>
  <si>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</si>
  <si>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</si>
  <si>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</si>
  <si>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</si>
  <si>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</si>
  <si>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</si>
  <si>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</si>
  <si>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</si>
  <si>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</si>
  <si>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</si>
  <si>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</si>
  <si>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</si>
  <si>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</si>
  <si>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</si>
  <si>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</si>
  <si>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</si>
  <si>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</si>
  <si>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</si>
  <si>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</si>
  <si>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</si>
  <si>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</si>
  <si>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</si>
  <si>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</si>
  <si>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</si>
  <si>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</si>
  <si>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</si>
  <si>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</si>
  <si>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</si>
  <si>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</si>
  <si>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</si>
  <si>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</si>
  <si>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</si>
  <si>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</si>
  <si>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</si>
  <si>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</si>
  <si>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</si>
  <si>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</si>
  <si>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</si>
  <si>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</si>
  <si>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</si>
  <si>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</si>
  <si>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</si>
  <si>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</si>
  <si>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</si>
  <si>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</si>
  <si>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</si>
  <si>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</si>
  <si>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</si>
  <si>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</si>
  <si>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</si>
  <si>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</si>
  <si>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</si>
  <si>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</si>
  <si>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</si>
  <si>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</si>
  <si>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</si>
  <si>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</si>
  <si>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</si>
  <si>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</si>
  <si>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</si>
  <si>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</si>
  <si>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</si>
  <si>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</si>
  <si>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</si>
  <si>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</si>
  <si>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</si>
  <si>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</si>
  <si>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</si>
  <si>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</si>
  <si>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</si>
  <si>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</si>
  <si>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</si>
  <si>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</si>
  <si>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</si>
  <si>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</si>
  <si>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</si>
  <si>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</si>
  <si>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</si>
  <si>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</si>
  <si>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</si>
  <si>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</si>
  <si>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</si>
  <si>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</si>
  <si>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</si>
  <si>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</si>
  <si>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</si>
  <si>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</si>
  <si>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</si>
  <si>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</si>
  <si>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</si>
  <si>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</si>
  <si>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</si>
  <si>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</si>
  <si>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</si>
  <si>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</si>
  <si>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</si>
  <si>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</si>
  <si>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</si>
  <si>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</si>
  <si>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</si>
  <si>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</si>
  <si>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</si>
  <si>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</si>
  <si>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</si>
  <si>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</si>
  <si>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</si>
  <si>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</si>
  <si>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</si>
  <si>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</si>
  <si>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</si>
  <si>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</si>
  <si>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</si>
  <si>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</si>
  <si>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</si>
  <si>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</si>
  <si>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</si>
  <si>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</si>
  <si>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</si>
  <si>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</si>
  <si>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</si>
  <si>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</si>
  <si>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</si>
  <si>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</si>
  <si>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</si>
  <si>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</si>
  <si>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</si>
  <si>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</si>
  <si>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</si>
  <si>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</si>
  <si>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</si>
  <si>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</si>
  <si>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</si>
  <si>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</si>
  <si>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</si>
  <si>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</si>
  <si>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</si>
  <si>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</si>
  <si>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</si>
  <si>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</si>
  <si>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</si>
  <si>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</si>
  <si>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</si>
  <si>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</si>
  <si>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</si>
  <si>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</si>
  <si>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</si>
  <si>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</si>
  <si>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</si>
  <si>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</si>
  <si>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</si>
  <si>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</si>
  <si>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</si>
  <si>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</si>
  <si>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</si>
  <si>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</si>
  <si>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</si>
  <si>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</si>
  <si>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</si>
  <si>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</si>
  <si>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</si>
  <si>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</si>
  <si>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</si>
  <si>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</si>
  <si>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</si>
  <si>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</si>
  <si>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</si>
  <si>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</si>
  <si>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</si>
  <si>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</si>
  <si>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</si>
  <si>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</si>
  <si>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</si>
  <si>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</si>
  <si>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</si>
  <si>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</si>
  <si>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</si>
  <si>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</si>
  <si>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</si>
  <si>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</si>
  <si>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</si>
  <si>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</si>
  <si>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</si>
  <si>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</si>
  <si>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</si>
  <si>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</si>
  <si>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</si>
  <si>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</si>
  <si>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</si>
  <si>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</si>
  <si>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</si>
  <si>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</si>
  <si>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</si>
  <si>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</si>
  <si>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</si>
  <si>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</si>
  <si>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</si>
  <si>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</si>
  <si>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</si>
  <si>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</si>
  <si>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</si>
  <si>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</si>
  <si>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</si>
  <si>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</si>
  <si>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</si>
  <si>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</si>
  <si>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</si>
  <si>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</si>
  <si>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</si>
  <si>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</si>
  <si>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</si>
  <si>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</si>
  <si>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</si>
  <si>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</si>
  <si>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</si>
  <si>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</si>
  <si>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</si>
  <si>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</si>
  <si>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</si>
  <si>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</si>
  <si>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</si>
  <si>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</si>
  <si>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</si>
  <si>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</si>
  <si>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</si>
  <si>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</si>
  <si>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</si>
  <si>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</si>
  <si>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</si>
  <si>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</si>
  <si>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</si>
  <si>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</si>
  <si>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</si>
  <si>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</si>
  <si>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</si>
  <si>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</si>
  <si>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</si>
  <si>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</si>
  <si>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</si>
  <si>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</si>
  <si>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</si>
  <si>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</si>
  <si>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</si>
  <si>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</si>
  <si>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</si>
  <si>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</si>
  <si>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</si>
  <si>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</si>
  <si>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</si>
  <si>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</si>
  <si>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</si>
  <si>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</si>
  <si>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</si>
  <si>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</si>
  <si>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</si>
  <si>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</si>
  <si>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</si>
  <si>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</si>
  <si>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</si>
  <si>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</si>
  <si>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</si>
  <si>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</si>
  <si>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</si>
  <si>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</si>
  <si>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</si>
  <si>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</si>
  <si>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</si>
  <si>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</si>
  <si>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</si>
  <si>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</si>
  <si>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</si>
  <si>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</si>
  <si>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</si>
  <si>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</si>
  <si>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</si>
  <si>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</si>
  <si>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</si>
  <si>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</si>
  <si>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</si>
  <si>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</si>
  <si>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</si>
  <si>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</si>
  <si>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</si>
  <si>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</si>
  <si>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</si>
  <si>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</si>
  <si>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</si>
  <si>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</si>
  <si>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</si>
  <si>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</si>
  <si>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</si>
  <si>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</si>
  <si>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</si>
  <si>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</si>
  <si>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</si>
  <si>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</si>
  <si>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</si>
  <si>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</si>
  <si>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</si>
  <si>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</si>
  <si>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</si>
  <si>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</si>
  <si>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</si>
  <si>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</si>
  <si>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</si>
  <si>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</si>
  <si>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</si>
  <si>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</si>
  <si>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</si>
  <si>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</si>
  <si>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</si>
  <si>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</si>
  <si>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</si>
  <si>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</si>
  <si>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</si>
  <si>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</si>
  <si>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</si>
  <si>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</si>
  <si>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</si>
  <si>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</si>
  <si>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</si>
  <si>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</si>
  <si>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</si>
  <si>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</si>
  <si>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</si>
  <si>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</si>
  <si>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</si>
  <si>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</si>
  <si>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</si>
  <si>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</si>
  <si>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</si>
  <si>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</si>
  <si>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</si>
  <si>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</si>
  <si>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</si>
  <si>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</si>
  <si>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</si>
  <si>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</si>
  <si>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</si>
  <si>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</si>
  <si>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</si>
  <si>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</si>
  <si>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</si>
  <si>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</si>
  <si>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</si>
  <si>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</si>
  <si>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</si>
  <si>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</si>
  <si>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</si>
  <si>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</si>
  <si>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</si>
  <si>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</si>
  <si>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</si>
  <si>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</si>
  <si>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</si>
  <si>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</si>
  <si>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</si>
  <si>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</si>
  <si>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</si>
  <si>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</si>
  <si>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</si>
  <si>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</si>
  <si>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</si>
  <si>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</si>
  <si>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</si>
  <si>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</si>
  <si>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</si>
  <si>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</si>
  <si>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</si>
  <si>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</si>
  <si>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</si>
  <si>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</si>
  <si>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</si>
  <si>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</si>
  <si>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</si>
  <si>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</si>
  <si>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</si>
  <si>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</si>
  <si>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</si>
  <si>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</si>
  <si>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</si>
  <si>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</si>
  <si>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</si>
  <si>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</si>
  <si>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</si>
  <si>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</si>
  <si>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</si>
  <si>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</si>
  <si>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</si>
  <si>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</si>
  <si>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</si>
  <si>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</si>
  <si>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</si>
  <si>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</si>
  <si>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</si>
  <si>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</si>
  <si>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</si>
  <si>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</si>
  <si>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</si>
  <si>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</si>
  <si>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</si>
  <si>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</si>
  <si>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</si>
  <si>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</si>
  <si>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</si>
  <si>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</si>
  <si>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</si>
  <si>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</si>
  <si>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</si>
  <si>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</si>
  <si>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</si>
  <si>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</si>
  <si>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</si>
  <si>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</si>
  <si>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</si>
  <si>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</si>
  <si>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</si>
  <si>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</si>
  <si>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</si>
  <si>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</si>
  <si>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</si>
  <si>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</si>
  <si>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</si>
  <si>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</si>
  <si>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</si>
  <si>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</si>
  <si>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</si>
  <si>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</si>
  <si>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</si>
  <si>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</si>
  <si>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</si>
  <si>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</si>
  <si>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</si>
  <si>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</si>
  <si>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</si>
  <si>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</si>
  <si>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</si>
  <si>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</si>
  <si>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</si>
  <si>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</si>
  <si>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</si>
  <si>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</si>
  <si>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</si>
  <si>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</si>
  <si>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</si>
  <si>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</si>
  <si>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</si>
  <si>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</si>
  <si>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</si>
  <si>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</si>
  <si>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</si>
  <si>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</si>
  <si>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</si>
  <si>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</si>
  <si>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</si>
  <si>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</si>
  <si>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</si>
  <si>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</si>
  <si>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</si>
  <si>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</si>
  <si>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</si>
  <si>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</si>
  <si>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</si>
  <si>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</si>
  <si>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</si>
  <si>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</si>
  <si>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</si>
  <si>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</si>
  <si>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</si>
  <si>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</si>
  <si>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</si>
  <si>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</si>
  <si>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</si>
  <si>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</si>
  <si>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</si>
  <si>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</si>
  <si>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</si>
  <si>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</si>
  <si>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</si>
  <si>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</si>
  <si>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</si>
  <si>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</si>
  <si>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</si>
  <si>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</si>
  <si>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</si>
  <si>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</si>
  <si>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</si>
  <si>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</si>
  <si>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</si>
  <si>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</si>
  <si>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</si>
  <si>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</si>
  <si>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</si>
  <si>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</si>
  <si>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</si>
  <si>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</si>
  <si>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</si>
  <si>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</si>
  <si>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</si>
  <si>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</si>
  <si>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</si>
  <si>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</si>
  <si>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</si>
  <si>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</si>
  <si>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</si>
  <si>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</si>
  <si>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</si>
  <si>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</si>
  <si>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</si>
  <si>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</si>
  <si>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</si>
  <si>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</si>
  <si>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</si>
  <si>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</si>
  <si>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</si>
  <si>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</si>
  <si>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</si>
  <si>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</si>
  <si>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</si>
  <si>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</si>
  <si>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</si>
  <si>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</si>
  <si>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</si>
  <si>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</si>
  <si>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</si>
  <si>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</si>
  <si>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</si>
  <si>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</si>
  <si>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</si>
  <si>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</si>
  <si>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</si>
  <si>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</si>
  <si>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</si>
  <si>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</si>
  <si>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</si>
  <si>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</si>
  <si>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</si>
  <si>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</si>
  <si>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</si>
  <si>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</si>
  <si>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</si>
  <si>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</si>
  <si>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</si>
  <si>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</si>
  <si>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</si>
  <si>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</si>
  <si>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</si>
  <si>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</si>
  <si>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</si>
  <si>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</si>
  <si>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</si>
  <si>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</si>
  <si>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</si>
  <si>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</si>
  <si>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</si>
  <si>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</si>
  <si>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</si>
  <si>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</si>
  <si>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</si>
  <si>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</si>
  <si>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</si>
  <si>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</si>
  <si>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</si>
  <si>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</si>
  <si>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</si>
  <si>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</si>
  <si>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</si>
  <si>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</si>
  <si>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</si>
  <si>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</si>
  <si>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</si>
  <si>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</si>
  <si>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</si>
  <si>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</si>
  <si>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</si>
  <si>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</si>
  <si>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</si>
  <si>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</si>
  <si>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</si>
  <si>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</si>
  <si>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</si>
  <si>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</si>
  <si>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</si>
  <si>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</si>
  <si>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</si>
  <si>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</si>
  <si>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</si>
  <si>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</si>
  <si>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</si>
  <si>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</si>
  <si>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</si>
  <si>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</si>
  <si>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</si>
  <si>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</si>
  <si>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</si>
  <si>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</si>
  <si>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</si>
  <si>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</si>
  <si>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</si>
  <si>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</si>
  <si>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</si>
  <si>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</si>
  <si>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</si>
  <si>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</si>
  <si>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</si>
  <si>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</si>
  <si>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</si>
  <si>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</si>
  <si>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</si>
  <si>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</si>
  <si>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</si>
  <si>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</si>
  <si>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</si>
  <si>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</si>
  <si>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</si>
  <si>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</si>
  <si>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</si>
  <si>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</si>
  <si>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</si>
  <si>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</si>
  <si>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</si>
  <si>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</si>
  <si>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</si>
  <si>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</si>
  <si>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</si>
  <si>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</si>
  <si>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</si>
  <si>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</si>
  <si>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</si>
  <si>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</si>
  <si>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</si>
  <si>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</si>
  <si>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</si>
  <si>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</si>
  <si>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</si>
  <si>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</si>
  <si>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</si>
  <si>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</si>
  <si>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</si>
  <si>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</si>
  <si>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</si>
  <si>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</si>
  <si>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</si>
  <si>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</si>
  <si>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</si>
  <si>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</si>
  <si>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</si>
  <si>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</si>
  <si>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</si>
  <si>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</si>
  <si>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</si>
  <si>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</si>
  <si>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</si>
  <si>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</si>
  <si>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</si>
  <si>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</si>
  <si>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</si>
  <si>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</si>
  <si>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</si>
  <si>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</si>
  <si>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</si>
  <si>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</si>
  <si>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</si>
  <si>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</si>
  <si>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</si>
  <si>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</si>
  <si>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</si>
  <si>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</si>
  <si>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</si>
  <si>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</si>
  <si>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</si>
  <si>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</si>
  <si>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</si>
  <si>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</si>
  <si>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</si>
  <si>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</si>
  <si>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</si>
  <si>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</si>
  <si>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</si>
  <si>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</si>
  <si>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</si>
  <si>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</si>
  <si>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</si>
  <si>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</si>
  <si>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</si>
  <si>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</si>
  <si>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</si>
  <si>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</si>
  <si>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</si>
  <si>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</si>
  <si>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</si>
  <si>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</si>
  <si>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</si>
  <si>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</si>
  <si>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</si>
  <si>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</si>
  <si>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</si>
  <si>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</si>
  <si>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</si>
  <si>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</si>
  <si>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</si>
  <si>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</si>
  <si>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</si>
  <si>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</si>
  <si>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</si>
  <si>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</si>
  <si>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</si>
  <si>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</si>
  <si>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</si>
  <si>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</si>
  <si>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</si>
  <si>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</si>
  <si>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</si>
  <si>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</si>
  <si>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</si>
  <si>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</si>
  <si>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</si>
  <si>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</si>
  <si>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</si>
  <si>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</si>
  <si>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</si>
  <si>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</si>
  <si>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</si>
  <si>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市町村受付印　　　　　　　県受付印</t>
    <rPh sb="0" eb="3">
      <t>シチョウソン</t>
    </rPh>
    <rPh sb="3" eb="6">
      <t>ウケツケイン</t>
    </rPh>
    <rPh sb="13" eb="14">
      <t>ケン</t>
    </rPh>
    <rPh sb="14" eb="17">
      <t>ウケツケイン</t>
    </rPh>
    <phoneticPr fontId="45"/>
  </si>
  <si>
    <t>岩手県知事</t>
    <rPh sb="0" eb="5">
      <t>イワテケンチジ</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</si>
</sst>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9048</v>
      </c>
    </row>
    <row r="2" spans="1:7" x14ac:dyDescent="0.2"/>
    <row r="3" spans="1:7" ht="22.2" x14ac:dyDescent="0.2">
      <c r="B3" s="28" t="s">
        <v>8948</v>
      </c>
      <c r="C3" s="42"/>
    </row>
    <row r="4" spans="1:7" ht="22.2" x14ac:dyDescent="0.2">
      <c r="B4" s="28"/>
      <c r="C4" s="23" t="s">
        <v>8952</v>
      </c>
    </row>
    <row r="5" spans="1:7" x14ac:dyDescent="0.2">
      <c r="C5" s="33" t="s">
        <v>194</v>
      </c>
      <c r="D5" s="31" t="s">
        <v>8949</v>
      </c>
      <c r="E5" s="397" t="s">
        <v>8960</v>
      </c>
      <c r="F5" s="397"/>
      <c r="G5" s="398"/>
    </row>
    <row r="6" spans="1:7" ht="39.6" customHeight="1" x14ac:dyDescent="0.2">
      <c r="C6" s="43" t="s">
        <v>8036</v>
      </c>
      <c r="D6" s="44" t="s">
        <v>8955</v>
      </c>
      <c r="E6" s="399" t="s">
        <v>8956</v>
      </c>
      <c r="F6" s="400"/>
      <c r="G6" s="401"/>
    </row>
    <row r="7" spans="1:7" ht="39.6" customHeight="1" x14ac:dyDescent="0.2">
      <c r="C7" s="43" t="s">
        <v>8968</v>
      </c>
      <c r="D7" s="44" t="s">
        <v>8951</v>
      </c>
      <c r="E7" s="402" t="s">
        <v>8957</v>
      </c>
      <c r="F7" s="403"/>
      <c r="G7" s="404"/>
    </row>
    <row r="8" spans="1:7" ht="39.6" customHeight="1" x14ac:dyDescent="0.2">
      <c r="C8" s="43" t="s">
        <v>8038</v>
      </c>
      <c r="D8" s="44" t="s">
        <v>8950</v>
      </c>
      <c r="E8" s="399" t="s">
        <v>8978</v>
      </c>
      <c r="F8" s="400"/>
      <c r="G8" s="401"/>
    </row>
    <row r="9" spans="1:7" ht="39.6" customHeight="1" x14ac:dyDescent="0.2">
      <c r="C9" s="43" t="s">
        <v>8039</v>
      </c>
      <c r="D9" s="44" t="s">
        <v>8953</v>
      </c>
      <c r="E9" s="399" t="s">
        <v>8954</v>
      </c>
      <c r="F9" s="400"/>
      <c r="G9" s="401"/>
    </row>
    <row r="10" spans="1:7" x14ac:dyDescent="0.2"/>
    <row r="11" spans="1:7" ht="22.2" x14ac:dyDescent="0.2">
      <c r="B11" s="28" t="s">
        <v>9089</v>
      </c>
      <c r="C11" s="42"/>
    </row>
    <row r="12" spans="1:7" ht="19.8"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19.8"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 customHeight="1" x14ac:dyDescent="0.2">
      <c r="C23" s="413"/>
      <c r="D23" s="416"/>
      <c r="E23" s="411" t="s">
        <v>8996</v>
      </c>
      <c r="F23" s="46" t="s">
        <v>8973</v>
      </c>
      <c r="G23" s="44" t="s">
        <v>8987</v>
      </c>
    </row>
    <row r="24" spans="2:12" ht="27.6" customHeight="1" x14ac:dyDescent="0.2">
      <c r="C24" s="413"/>
      <c r="D24" s="416"/>
      <c r="E24" s="411"/>
      <c r="F24" s="52" t="s">
        <v>8974</v>
      </c>
      <c r="G24" s="44" t="s">
        <v>8988</v>
      </c>
    </row>
    <row r="25" spans="2:12" ht="27.6" customHeight="1" x14ac:dyDescent="0.2">
      <c r="C25" s="413"/>
      <c r="D25" s="416"/>
      <c r="E25" s="411"/>
      <c r="F25" s="43" t="s">
        <v>8977</v>
      </c>
      <c r="G25" s="44" t="s">
        <v>8989</v>
      </c>
    </row>
    <row r="26" spans="2:12" ht="27.6" customHeight="1" x14ac:dyDescent="0.2">
      <c r="C26" s="413"/>
      <c r="D26" s="416"/>
      <c r="E26" s="411"/>
      <c r="F26" s="43" t="s">
        <v>8975</v>
      </c>
      <c r="G26" s="44" t="s">
        <v>8990</v>
      </c>
    </row>
    <row r="27" spans="2:12" ht="27.6" customHeight="1" x14ac:dyDescent="0.2">
      <c r="C27" s="413"/>
      <c r="D27" s="416"/>
      <c r="E27" s="411"/>
      <c r="F27" s="43" t="s">
        <v>8976</v>
      </c>
      <c r="G27" s="44" t="s">
        <v>8991</v>
      </c>
    </row>
    <row r="28" spans="2:12" ht="27.6"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19.8" x14ac:dyDescent="0.2">
      <c r="B38" s="23" t="s">
        <v>8995</v>
      </c>
    </row>
    <row r="39" spans="2:7" ht="19.8"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3" t="s">
        <v>8559</v>
      </c>
      <c r="E8" s="465" t="s">
        <v>8594</v>
      </c>
      <c r="F8" s="466"/>
      <c r="G8" s="304" t="str">
        <f>IF(ISBLANK(H8),"必須","入力済")</f>
        <v>必須</v>
      </c>
      <c r="H8" s="63"/>
      <c r="I8" s="226" t="s">
        <v>8624</v>
      </c>
      <c r="J8" s="353" t="s">
        <v>8623</v>
      </c>
    </row>
    <row r="9" spans="1:10" ht="32.4"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2.4" x14ac:dyDescent="0.2">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2.4" x14ac:dyDescent="0.2">
      <c r="C17" s="227" t="s">
        <v>8039</v>
      </c>
      <c r="D17" s="469"/>
      <c r="E17" s="478" t="s">
        <v>8754</v>
      </c>
      <c r="F17" s="479"/>
      <c r="G17" s="307" t="str">
        <f>IF(ISBLANK(H17),"必須","入力済")</f>
        <v>必須</v>
      </c>
      <c r="H17" s="118"/>
      <c r="I17" s="234" t="s">
        <v>8788</v>
      </c>
      <c r="J17" s="357" t="s">
        <v>8750</v>
      </c>
    </row>
    <row r="18" spans="3:10" ht="33" thickBot="1" x14ac:dyDescent="0.25">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2">
      <c r="C19" s="225" t="s">
        <v>8535</v>
      </c>
      <c r="D19" s="489" t="s">
        <v>8601</v>
      </c>
      <c r="E19" s="465" t="s">
        <v>8560</v>
      </c>
      <c r="F19" s="466"/>
      <c r="G19" s="304" t="str">
        <f>IF(ISBLANK(H19),"必須","入力済")</f>
        <v>必須</v>
      </c>
      <c r="H19" s="63"/>
      <c r="I19" s="236" t="s">
        <v>8624</v>
      </c>
      <c r="J19" s="359" t="s">
        <v>9084</v>
      </c>
    </row>
    <row r="20" spans="3:10" ht="48.6"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8.6" x14ac:dyDescent="0.2">
      <c r="C21" s="227" t="s">
        <v>8537</v>
      </c>
      <c r="D21" s="469"/>
      <c r="E21" s="480" t="s">
        <v>9068</v>
      </c>
      <c r="F21" s="481"/>
      <c r="G21" s="305" t="str">
        <f>IF(ISBLANK(H21),"必須","入力済")</f>
        <v>必須</v>
      </c>
      <c r="H21" s="119"/>
      <c r="I21" s="238" t="s">
        <v>8789</v>
      </c>
      <c r="J21" s="354" t="s">
        <v>8768</v>
      </c>
    </row>
    <row r="22" spans="3:10" ht="32.4"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2.4"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9069</v>
      </c>
    </row>
    <row r="27" spans="3:10" ht="48.6" x14ac:dyDescent="0.2">
      <c r="C27" s="227" t="s">
        <v>8543</v>
      </c>
      <c r="D27" s="506"/>
      <c r="E27" s="476" t="s">
        <v>8562</v>
      </c>
      <c r="F27" s="477"/>
      <c r="G27" s="305" t="str">
        <f t="shared" si="0"/>
        <v>必須</v>
      </c>
      <c r="H27" s="119"/>
      <c r="I27" s="241" t="s">
        <v>8789</v>
      </c>
      <c r="J27" s="361" t="s">
        <v>8769</v>
      </c>
    </row>
    <row r="28" spans="3:10" ht="32.4" x14ac:dyDescent="0.2">
      <c r="C28" s="227" t="s">
        <v>8544</v>
      </c>
      <c r="D28" s="506"/>
      <c r="E28" s="480" t="s">
        <v>8563</v>
      </c>
      <c r="F28" s="481"/>
      <c r="G28" s="305" t="str">
        <f t="shared" si="0"/>
        <v>必須</v>
      </c>
      <c r="H28" s="119"/>
      <c r="I28" s="241" t="s">
        <v>8787</v>
      </c>
      <c r="J28" s="361" t="s">
        <v>8548</v>
      </c>
    </row>
    <row r="29" spans="3:10" ht="33"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11104</v>
      </c>
    </row>
    <row r="31" spans="3:10" ht="49.2"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21" t="s">
        <v>189</v>
      </c>
      <c r="E36" s="422"/>
      <c r="F36" s="423"/>
      <c r="G36" s="218" t="s">
        <v>8558</v>
      </c>
      <c r="H36" s="219" t="s">
        <v>190</v>
      </c>
      <c r="I36" s="218" t="s">
        <v>8622</v>
      </c>
      <c r="J36" s="220" t="s">
        <v>8626</v>
      </c>
    </row>
    <row r="37" spans="2:10" ht="32.4" x14ac:dyDescent="0.2">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2.4" x14ac:dyDescent="0.2">
      <c r="C40" s="227" t="s">
        <v>8039</v>
      </c>
      <c r="D40" s="485"/>
      <c r="E40" s="448" t="s">
        <v>8754</v>
      </c>
      <c r="F40" s="449"/>
      <c r="G40" s="308" t="str">
        <f>IF(ISBLANK(H40),"必須","入力済")</f>
        <v>必須</v>
      </c>
      <c r="H40" s="118"/>
      <c r="I40" s="234" t="s">
        <v>8789</v>
      </c>
      <c r="J40" s="366" t="s">
        <v>8756</v>
      </c>
    </row>
    <row r="41" spans="2:10" ht="33"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必須</v>
      </c>
      <c r="H42" s="63"/>
      <c r="I42" s="236" t="s">
        <v>8624</v>
      </c>
      <c r="J42" s="359" t="s">
        <v>9085</v>
      </c>
    </row>
    <row r="43" spans="2:10" ht="48.6"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49.2"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21" t="s">
        <v>189</v>
      </c>
      <c r="E50" s="422"/>
      <c r="F50" s="423"/>
      <c r="G50" s="218" t="s">
        <v>8558</v>
      </c>
      <c r="H50" s="219" t="s">
        <v>190</v>
      </c>
      <c r="I50" s="218" t="s">
        <v>8622</v>
      </c>
      <c r="J50" s="220" t="s">
        <v>8626</v>
      </c>
    </row>
    <row r="51" spans="2:11" ht="53.4"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5.9" customHeight="1" thickBot="1" x14ac:dyDescent="0.25">
      <c r="B61" s="254"/>
      <c r="C61" s="218" t="s">
        <v>194</v>
      </c>
      <c r="D61" s="421" t="s">
        <v>189</v>
      </c>
      <c r="E61" s="422"/>
      <c r="F61" s="423"/>
      <c r="G61" s="218" t="s">
        <v>8558</v>
      </c>
      <c r="H61" s="219" t="s">
        <v>190</v>
      </c>
      <c r="I61" s="218" t="s">
        <v>8622</v>
      </c>
      <c r="J61" s="220" t="s">
        <v>8626</v>
      </c>
    </row>
    <row r="62" spans="2:11" s="253" customFormat="1" ht="36.6"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岩手県</v>
      </c>
      <c r="I66" s="261" t="s">
        <v>8639</v>
      </c>
      <c r="J66" s="353" t="s">
        <v>8637</v>
      </c>
    </row>
    <row r="67" spans="1:10" ht="33" customHeight="1" x14ac:dyDescent="0.2">
      <c r="A67" s="262" t="str">
        <f>行政用!H18</f>
        <v>岩手県_03</v>
      </c>
      <c r="C67" s="227" t="s">
        <v>8037</v>
      </c>
      <c r="D67" s="469"/>
      <c r="E67" s="448" t="s">
        <v>187</v>
      </c>
      <c r="F67" s="449"/>
      <c r="G67" s="308" t="str">
        <f>IF(ISBLANK(H67),"必須","入力済")</f>
        <v>必須</v>
      </c>
      <c r="H67" s="56"/>
      <c r="I67" s="233" t="s">
        <v>8624</v>
      </c>
      <c r="J67" s="357" t="s">
        <v>8638</v>
      </c>
    </row>
    <row r="68" spans="1:10" ht="32.4"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9079</v>
      </c>
    </row>
    <row r="73" spans="1:10" ht="33" customHeight="1" thickBot="1" x14ac:dyDescent="0.25">
      <c r="C73" s="229" t="s">
        <v>8537</v>
      </c>
      <c r="D73" s="464"/>
      <c r="E73" s="440" t="s">
        <v>8579</v>
      </c>
      <c r="F73" s="442"/>
      <c r="G73" s="306" t="str">
        <f>IF(ISBLANK(H73),"必須","入力済")</f>
        <v>必須</v>
      </c>
      <c r="H73" s="62"/>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9096</v>
      </c>
    </row>
    <row r="77" spans="1:10" ht="33"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9030</v>
      </c>
    </row>
    <row r="84" spans="2:10" ht="32.4"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9079</v>
      </c>
    </row>
    <row r="89" spans="2:10" ht="33" customHeight="1" thickBot="1" x14ac:dyDescent="0.25">
      <c r="C89" s="229" t="s">
        <v>8536</v>
      </c>
      <c r="D89" s="501"/>
      <c r="E89" s="438" t="s">
        <v>8579</v>
      </c>
      <c r="F89" s="439"/>
      <c r="G89" s="326" t="str">
        <f>IF(ISBLANK(H89),"必須","入力済")</f>
        <v>必須</v>
      </c>
      <c r="H89" s="65"/>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9096</v>
      </c>
    </row>
    <row r="93" spans="2:10" ht="33"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9031</v>
      </c>
    </row>
    <row r="100" spans="2:10" ht="32.4"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2.4"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2.4"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19.8" x14ac:dyDescent="0.2">
      <c r="B145" s="23" t="s">
        <v>9037</v>
      </c>
      <c r="C145" s="24"/>
      <c r="D145" s="24"/>
      <c r="E145" s="24"/>
      <c r="F145" s="277"/>
      <c r="G145" s="277"/>
      <c r="H145" s="252"/>
      <c r="I145" s="26"/>
      <c r="J145" s="27"/>
    </row>
    <row r="146" spans="2:10" ht="20.399999999999999"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600000000000001"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08.39999999999998"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5.400000000000006"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 thickBot="1" x14ac:dyDescent="0.25">
      <c r="C169" s="223" t="s">
        <v>8542</v>
      </c>
      <c r="D169" s="430" t="s">
        <v>8761</v>
      </c>
      <c r="E169" s="431"/>
      <c r="F169" s="432"/>
      <c r="G169" s="328" t="str">
        <f>IF(ISBLANK(H169),"必須","入力済")</f>
        <v>必須</v>
      </c>
      <c r="H169" s="74"/>
      <c r="I169" s="271" t="s">
        <v>8789</v>
      </c>
      <c r="J169" s="367" t="s">
        <v>8783</v>
      </c>
    </row>
    <row r="170" spans="2:10" ht="33"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7.8"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9070</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2.4"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9071</v>
      </c>
    </row>
    <row r="185" spans="2:10" x14ac:dyDescent="0.2"/>
    <row r="186" spans="2:10" ht="22.2" x14ac:dyDescent="0.2">
      <c r="B186" s="28" t="s">
        <v>8517</v>
      </c>
      <c r="C186" s="23"/>
      <c r="D186" s="23"/>
      <c r="E186" s="23"/>
    </row>
    <row r="187" spans="2:10" ht="20.399999999999999" thickBot="1" x14ac:dyDescent="0.25">
      <c r="C187" s="218" t="s">
        <v>194</v>
      </c>
      <c r="D187" s="421" t="s">
        <v>189</v>
      </c>
      <c r="E187" s="422"/>
      <c r="F187" s="423"/>
      <c r="G187" s="218" t="s">
        <v>8558</v>
      </c>
      <c r="H187" s="219" t="s">
        <v>190</v>
      </c>
      <c r="I187" s="218" t="s">
        <v>8622</v>
      </c>
      <c r="J187" s="220" t="s">
        <v>8626</v>
      </c>
    </row>
    <row r="188" spans="2:10" ht="259.8"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 customHeight="1" x14ac:dyDescent="0.2"/>
    <row r="190" spans="2:10" ht="24" customHeight="1" x14ac:dyDescent="0.2"/>
    <row r="191" spans="2:10" ht="8.1" customHeight="1" thickBot="1" x14ac:dyDescent="0.25"/>
    <row r="192" spans="2:10" ht="49.5" customHeight="1" thickBot="1" x14ac:dyDescent="0.25">
      <c r="H192" s="302" t="s">
        <v>11110</v>
      </c>
    </row>
    <row r="193" spans="8:8" ht="8.1" customHeight="1" x14ac:dyDescent="0.2"/>
    <row r="194" spans="8:8" ht="24" customHeight="1" x14ac:dyDescent="0.2"/>
    <row r="195" spans="8:8" ht="8.1"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Normal="100" zoomScaleSheetLayoutView="70" workbookViewId="0">
      <selection activeCell="F9" sqref="F9:O10"/>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9099</v>
      </c>
    </row>
    <row r="3" spans="1:53" ht="18" customHeight="1" thickBot="1" x14ac:dyDescent="0.25">
      <c r="B3" s="823" t="str">
        <f>IF(ISBLANK(行政用!H17), "", 行政用!H17)</f>
        <v>岩手県知事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市町村受付印　　　　　　　県受付印</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399999999999999" hidden="1" customHeight="1" x14ac:dyDescent="0.2"/>
    <row r="84" spans="1:46" ht="17.399999999999999" hidden="1" customHeight="1" x14ac:dyDescent="0.2"/>
    <row r="85" spans="1:46" ht="17.399999999999999" hidden="1" customHeight="1" x14ac:dyDescent="0.2"/>
    <row r="86" spans="1:46" ht="17.399999999999999" hidden="1" customHeight="1" x14ac:dyDescent="0.2"/>
    <row r="87" spans="1:46" ht="17.399999999999999" hidden="1" customHeight="1" x14ac:dyDescent="0.2"/>
    <row r="88" spans="1:46" ht="17.399999999999999" hidden="1" customHeight="1" x14ac:dyDescent="0.2">
      <c r="Z88" s="135"/>
      <c r="AA88" s="135"/>
      <c r="AB88" s="135"/>
      <c r="AC88" s="135"/>
      <c r="AD88" s="135"/>
      <c r="AE88" s="135"/>
      <c r="AF88" s="135"/>
      <c r="AG88" s="135"/>
    </row>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Ｐ明朝,標準"&amp;16様式第１号（第３関係）
</oddHeader>
    <oddFooter>&amp;C－６－</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E10" sqref="E10"/>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 customHeight="1" x14ac:dyDescent="0.2">
      <c r="B4" s="43">
        <v>1</v>
      </c>
      <c r="C4" s="44" t="s">
        <v>8660</v>
      </c>
      <c r="D4" s="45" t="s">
        <v>8654</v>
      </c>
      <c r="E4" s="46" t="s">
        <v>8652</v>
      </c>
      <c r="F4" s="44" t="s">
        <v>8666</v>
      </c>
    </row>
    <row r="5" spans="1:6" ht="39.6" customHeight="1" x14ac:dyDescent="0.2">
      <c r="B5" s="43">
        <v>2</v>
      </c>
      <c r="C5" s="44" t="s">
        <v>8653</v>
      </c>
      <c r="D5" s="45" t="s">
        <v>8654</v>
      </c>
      <c r="E5" s="46" t="s">
        <v>8652</v>
      </c>
      <c r="F5" s="47" t="s">
        <v>8655</v>
      </c>
    </row>
    <row r="6" spans="1:6" ht="39.6" customHeight="1" x14ac:dyDescent="0.2">
      <c r="B6" s="43">
        <v>3</v>
      </c>
      <c r="C6" s="44" t="s">
        <v>8656</v>
      </c>
      <c r="D6" s="45" t="s">
        <v>8654</v>
      </c>
      <c r="E6" s="46" t="s">
        <v>8652</v>
      </c>
      <c r="F6" s="47" t="s">
        <v>8657</v>
      </c>
    </row>
    <row r="7" spans="1:6" ht="39.6" customHeight="1" x14ac:dyDescent="0.2">
      <c r="B7" s="43">
        <v>4</v>
      </c>
      <c r="C7" s="44" t="s">
        <v>8658</v>
      </c>
      <c r="D7" s="45" t="s">
        <v>8654</v>
      </c>
      <c r="E7" s="46" t="s">
        <v>8652</v>
      </c>
      <c r="F7" s="47" t="s">
        <v>8659</v>
      </c>
    </row>
    <row r="8" spans="1:6" ht="39.6" customHeight="1" x14ac:dyDescent="0.2">
      <c r="B8" s="43">
        <v>5</v>
      </c>
      <c r="C8" s="47" t="s">
        <v>8663</v>
      </c>
      <c r="D8" s="45" t="s">
        <v>8654</v>
      </c>
      <c r="E8" s="48" t="s">
        <v>8684</v>
      </c>
      <c r="F8" s="47" t="s">
        <v>8664</v>
      </c>
    </row>
    <row r="9" spans="1:6" ht="39.6"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35" activePane="bottomLeft" state="frozen"/>
      <selection activeCell="E16" sqref="E16:G16"/>
      <selection pane="bottomLeft" activeCell="G37" sqref="G37:I3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2" x14ac:dyDescent="0.2">
      <c r="B3" s="28" t="s">
        <v>8766</v>
      </c>
      <c r="C3" s="338"/>
      <c r="D3" s="338"/>
      <c r="E3" s="338"/>
      <c r="H3" s="339"/>
      <c r="I3" s="339"/>
      <c r="J3" s="340"/>
      <c r="L3" s="339"/>
    </row>
    <row r="4" spans="1:12" s="253" customFormat="1" ht="22.2" x14ac:dyDescent="0.2">
      <c r="C4" s="341" t="s">
        <v>9011</v>
      </c>
      <c r="E4" s="338"/>
      <c r="H4" s="339"/>
      <c r="I4" s="339"/>
      <c r="J4" s="340"/>
      <c r="L4" s="339"/>
    </row>
    <row r="5" spans="1:12" s="253" customFormat="1" ht="22.2" x14ac:dyDescent="0.2">
      <c r="C5" s="341"/>
      <c r="D5" s="342" t="s">
        <v>9009</v>
      </c>
      <c r="E5" s="338"/>
      <c r="H5" s="339"/>
      <c r="I5" s="339"/>
      <c r="J5" s="340"/>
      <c r="L5" s="339"/>
    </row>
    <row r="6" spans="1:12" s="253" customFormat="1" ht="22.2" x14ac:dyDescent="0.2">
      <c r="C6" s="341"/>
      <c r="D6" s="217" t="s">
        <v>9001</v>
      </c>
      <c r="E6" s="338"/>
      <c r="H6" s="339"/>
      <c r="I6" s="339"/>
      <c r="J6" s="340"/>
      <c r="L6" s="339"/>
    </row>
    <row r="7" spans="1:12" s="253" customFormat="1" ht="22.2" x14ac:dyDescent="0.2">
      <c r="C7" s="341"/>
      <c r="D7" s="217" t="s">
        <v>9064</v>
      </c>
      <c r="E7" s="338"/>
      <c r="H7" s="339"/>
      <c r="I7" s="339"/>
      <c r="J7" s="340"/>
      <c r="L7" s="339"/>
    </row>
    <row r="8" spans="1:12" s="253" customFormat="1" ht="22.2" x14ac:dyDescent="0.2">
      <c r="C8" s="341"/>
      <c r="D8" s="217" t="s">
        <v>9002</v>
      </c>
      <c r="E8" s="338"/>
      <c r="H8" s="339"/>
      <c r="I8" s="339"/>
      <c r="J8" s="340"/>
      <c r="L8" s="339"/>
    </row>
    <row r="9" spans="1:12" s="253" customFormat="1" ht="22.2" x14ac:dyDescent="0.2">
      <c r="C9" s="341"/>
      <c r="D9" s="217" t="s">
        <v>9003</v>
      </c>
      <c r="E9" s="338"/>
      <c r="H9" s="339"/>
      <c r="I9" s="339"/>
      <c r="J9" s="340"/>
      <c r="L9" s="339"/>
    </row>
    <row r="10" spans="1:12" s="253" customFormat="1" ht="22.2" x14ac:dyDescent="0.2">
      <c r="C10" s="341"/>
      <c r="D10" s="217" t="s">
        <v>9004</v>
      </c>
      <c r="E10" s="338"/>
      <c r="H10" s="339"/>
      <c r="I10" s="339"/>
      <c r="J10" s="340"/>
      <c r="L10" s="339"/>
    </row>
    <row r="11" spans="1:12" s="253" customFormat="1" ht="22.2" x14ac:dyDescent="0.2">
      <c r="C11" s="341"/>
      <c r="D11" s="217" t="s">
        <v>9005</v>
      </c>
      <c r="E11" s="338"/>
      <c r="H11" s="339"/>
      <c r="I11" s="339"/>
      <c r="J11" s="340"/>
      <c r="L11" s="339"/>
    </row>
    <row r="12" spans="1:12" s="253" customFormat="1" ht="22.2" x14ac:dyDescent="0.2">
      <c r="C12" s="341"/>
      <c r="D12" s="342" t="s">
        <v>9010</v>
      </c>
      <c r="E12" s="338"/>
      <c r="H12" s="339"/>
      <c r="I12" s="339"/>
      <c r="J12" s="340"/>
      <c r="L12" s="339"/>
    </row>
    <row r="13" spans="1:12" s="253" customFormat="1" ht="22.2" x14ac:dyDescent="0.2">
      <c r="C13" s="341"/>
      <c r="D13" s="217" t="s">
        <v>9006</v>
      </c>
      <c r="E13" s="338"/>
      <c r="H13" s="339"/>
      <c r="I13" s="339"/>
      <c r="J13" s="340"/>
      <c r="L13" s="339"/>
    </row>
    <row r="14" spans="1:12" s="253" customFormat="1" ht="22.2" x14ac:dyDescent="0.2">
      <c r="C14" s="341"/>
      <c r="D14" s="217" t="s">
        <v>9007</v>
      </c>
      <c r="E14" s="338"/>
      <c r="H14" s="339"/>
      <c r="I14" s="339"/>
      <c r="J14" s="340"/>
      <c r="L14" s="339"/>
    </row>
    <row r="15" spans="1:12" s="253" customFormat="1" ht="22.2"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8.6" x14ac:dyDescent="0.2">
      <c r="C17" s="227" t="s">
        <v>8036</v>
      </c>
      <c r="D17" s="411" t="s">
        <v>8556</v>
      </c>
      <c r="E17" s="861" t="s">
        <v>9000</v>
      </c>
      <c r="F17" s="862"/>
      <c r="G17" s="348" t="str">
        <f>IF(ISBLANK(H17),"必須","入力済")</f>
        <v>入力済</v>
      </c>
      <c r="H17" s="58" t="s">
        <v>11112</v>
      </c>
      <c r="I17" s="343" t="s">
        <v>8789</v>
      </c>
      <c r="J17" s="389" t="s">
        <v>9045</v>
      </c>
      <c r="L17" s="339"/>
    </row>
    <row r="18" spans="2:12" s="253" customFormat="1" ht="32.4" x14ac:dyDescent="0.2">
      <c r="C18" s="227" t="s">
        <v>8037</v>
      </c>
      <c r="D18" s="411"/>
      <c r="E18" s="862" t="s">
        <v>8851</v>
      </c>
      <c r="F18" s="862"/>
      <c r="G18" s="348" t="str">
        <f>IF(ISBLANK(H18),"必須","入力済")</f>
        <v>入力済</v>
      </c>
      <c r="H18" s="58" t="s">
        <v>8855</v>
      </c>
      <c r="I18" s="344" t="s">
        <v>8624</v>
      </c>
      <c r="J18" s="389" t="s">
        <v>8932</v>
      </c>
      <c r="L18" s="339"/>
    </row>
    <row r="19" spans="2:12" s="253" customFormat="1" ht="27" customHeight="1" x14ac:dyDescent="0.2">
      <c r="C19" s="338"/>
      <c r="D19" s="338"/>
      <c r="E19" s="338"/>
      <c r="H19" s="339"/>
      <c r="I19" s="339"/>
      <c r="J19" s="340"/>
      <c r="L19" s="339"/>
    </row>
    <row r="20" spans="2:12" s="253" customFormat="1" ht="22.2"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2.4"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2.4"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4.8"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1" x14ac:dyDescent="0.2">
      <c r="C30" s="267" t="s">
        <v>8537</v>
      </c>
      <c r="D30" s="850"/>
      <c r="E30" s="860" t="s">
        <v>8519</v>
      </c>
      <c r="F30" s="860"/>
      <c r="G30" s="350" t="str">
        <f>IF(ISBLANK(H30), "任意", "入力済" &amp; CHAR(10) &amp; "（" &amp; LEN(SUBSTITUTE(H30, CHAR(10), "")) &amp; "文字）")</f>
        <v>入力済
（17文字）</v>
      </c>
      <c r="H30" s="104" t="s">
        <v>11111</v>
      </c>
      <c r="I30" s="343" t="s">
        <v>8789</v>
      </c>
      <c r="J30" s="392" t="s">
        <v>9051</v>
      </c>
    </row>
    <row r="31" spans="2:12" s="253" customFormat="1" ht="27" customHeight="1" x14ac:dyDescent="0.2"/>
    <row r="32" spans="2:12" s="253" customFormat="1" ht="22.2"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2"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4">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2"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2.4" x14ac:dyDescent="0.2">
      <c r="C54" s="267" t="s">
        <v>8535</v>
      </c>
      <c r="D54" s="846"/>
      <c r="E54" s="847" t="s">
        <v>8944</v>
      </c>
      <c r="F54" s="847"/>
      <c r="G54" s="320" t="str">
        <f>IF(ISBLANK(H54),"任意","入力済")</f>
        <v>任意</v>
      </c>
      <c r="H54" s="91"/>
      <c r="I54" s="343" t="s">
        <v>8933</v>
      </c>
      <c r="J54" s="390" t="s">
        <v>8943</v>
      </c>
    </row>
    <row r="55" spans="3:10" s="253" customFormat="1" ht="32.4"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11108</v>
      </c>
    </row>
    <row r="2" spans="2:10" ht="14.4" x14ac:dyDescent="0.2">
      <c r="B2" s="6"/>
    </row>
    <row r="3" spans="2:10" ht="16.2" x14ac:dyDescent="0.2">
      <c r="B3" s="22" t="s">
        <v>8074</v>
      </c>
      <c r="F3" s="1" t="s">
        <v>9055</v>
      </c>
    </row>
    <row r="4" spans="2:10" s="2" customFormat="1" ht="26.4" x14ac:dyDescent="0.2">
      <c r="B4" s="7" t="s">
        <v>2</v>
      </c>
      <c r="C4" s="7" t="s">
        <v>3</v>
      </c>
      <c r="D4" s="7" t="s">
        <v>174</v>
      </c>
      <c r="E4" s="108" t="s">
        <v>191</v>
      </c>
      <c r="F4" s="8" t="s">
        <v>9053</v>
      </c>
      <c r="G4" s="8" t="s">
        <v>9054</v>
      </c>
      <c r="H4" s="8" t="s">
        <v>172</v>
      </c>
      <c r="I4" s="8" t="s">
        <v>173</v>
      </c>
      <c r="J4" s="8" t="s">
        <v>175</v>
      </c>
    </row>
    <row r="5" spans="2:10" ht="16.5" customHeight="1" x14ac:dyDescent="0.4">
      <c r="B5" s="13">
        <v>1</v>
      </c>
      <c r="C5" s="13" t="s">
        <v>4</v>
      </c>
      <c r="D5" s="13" t="s">
        <v>5</v>
      </c>
      <c r="E5" s="109" t="str">
        <f>IFERROR(INDEX(参照D!C5:C51, MATCH(入力フォーム!H66, 参照D!B5:B51, 0)), "")</f>
        <v>03</v>
      </c>
      <c r="F5" s="4" t="s">
        <v>169</v>
      </c>
      <c r="G5" s="4"/>
      <c r="H5" s="4"/>
      <c r="I5" s="106" t="s">
        <v>9056</v>
      </c>
      <c r="J5" s="12"/>
    </row>
    <row r="6" spans="2:10" ht="16.5" customHeight="1" x14ac:dyDescent="0.4">
      <c r="B6" s="13">
        <v>2</v>
      </c>
      <c r="C6" s="13" t="s">
        <v>8</v>
      </c>
      <c r="D6" s="13" t="s">
        <v>9</v>
      </c>
      <c r="E6" s="110" t="str">
        <f>IF(行政用!H50="", "", IFERROR(TEXT(行政用!H50,"00"), ""))</f>
        <v/>
      </c>
      <c r="F6" s="4" t="s">
        <v>169</v>
      </c>
      <c r="G6" s="4"/>
      <c r="H6" s="4"/>
      <c r="I6" s="106" t="s">
        <v>9056</v>
      </c>
      <c r="J6" s="12"/>
    </row>
    <row r="7" spans="2:10" ht="16.5" customHeight="1" x14ac:dyDescent="0.4">
      <c r="B7" s="13">
        <v>3</v>
      </c>
      <c r="C7" s="13" t="s">
        <v>12</v>
      </c>
      <c r="D7" s="13" t="s">
        <v>13</v>
      </c>
      <c r="E7" s="110" t="str">
        <f>IF(行政用!H51="", "", IFERROR(行政用!H51, 0))</f>
        <v/>
      </c>
      <c r="F7" s="4" t="s">
        <v>169</v>
      </c>
      <c r="G7" s="4"/>
      <c r="H7" s="4"/>
      <c r="I7" s="106" t="s">
        <v>9056</v>
      </c>
      <c r="J7" s="12"/>
    </row>
    <row r="8" spans="2:10" ht="16.5" customHeight="1" x14ac:dyDescent="0.4">
      <c r="B8" s="13">
        <v>4</v>
      </c>
      <c r="C8" s="13" t="s">
        <v>16</v>
      </c>
      <c r="D8" s="13" t="s">
        <v>17</v>
      </c>
      <c r="E8" s="110" t="str">
        <f>IF(行政用!H52="", "", IFERROR(TEXT(行政用!H52,"00000"), ""))</f>
        <v/>
      </c>
      <c r="F8" s="4" t="s">
        <v>169</v>
      </c>
      <c r="G8" s="4"/>
      <c r="H8" s="4"/>
      <c r="I8" s="106" t="s">
        <v>9056</v>
      </c>
      <c r="J8" s="12"/>
    </row>
    <row r="9" spans="2:10" ht="16.5" customHeight="1" x14ac:dyDescent="0.4">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9052</v>
      </c>
      <c r="G11" s="3"/>
      <c r="H11" s="3"/>
      <c r="I11" s="106" t="s">
        <v>9056</v>
      </c>
      <c r="J11" s="12"/>
    </row>
    <row r="12" spans="2:10" ht="16.5" customHeight="1" x14ac:dyDescent="0.4">
      <c r="B12" s="13">
        <v>8</v>
      </c>
      <c r="C12" s="13" t="s">
        <v>32</v>
      </c>
      <c r="D12" s="13" t="s">
        <v>33</v>
      </c>
      <c r="E12" s="110" t="str">
        <f>IF(行政用!H24="", "", IFERROR(行政用!H24, 0))</f>
        <v/>
      </c>
      <c r="F12" s="4" t="s">
        <v>9052</v>
      </c>
      <c r="G12" s="3"/>
      <c r="H12" s="3"/>
      <c r="I12" s="106" t="s">
        <v>9056</v>
      </c>
      <c r="J12" s="12"/>
    </row>
    <row r="13" spans="2:10" ht="16.5" customHeight="1" x14ac:dyDescent="0.4">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9052</v>
      </c>
      <c r="G15" s="3"/>
      <c r="H15" s="106" t="s">
        <v>9056</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9052</v>
      </c>
      <c r="G26" s="3"/>
      <c r="H26" s="106" t="s">
        <v>9056</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9056</v>
      </c>
      <c r="I44" s="3"/>
      <c r="J44" s="12"/>
    </row>
    <row r="45" spans="2:10" ht="16.5" customHeight="1" x14ac:dyDescent="0.4">
      <c r="B45" s="13">
        <v>41</v>
      </c>
      <c r="C45" s="13" t="s">
        <v>121</v>
      </c>
      <c r="D45" s="13" t="s">
        <v>122</v>
      </c>
      <c r="E45" s="112" t="str">
        <f>IF(入力フォーム!H147="", "", IFERROR(入力フォーム!H147, 0))</f>
        <v/>
      </c>
      <c r="F45" s="4" t="s">
        <v>169</v>
      </c>
      <c r="G45" s="3"/>
      <c r="H45" s="106" t="s">
        <v>9056</v>
      </c>
      <c r="I45" s="3"/>
      <c r="J45" s="12"/>
    </row>
    <row r="46" spans="2:10" ht="16.5" customHeight="1" x14ac:dyDescent="0.4">
      <c r="B46" s="13">
        <v>42</v>
      </c>
      <c r="C46" s="13" t="s">
        <v>123</v>
      </c>
      <c r="D46" s="13" t="s">
        <v>124</v>
      </c>
      <c r="E46" s="113" t="str">
        <f>IF(入力フォーム!H148="", "", IFERROR(入力フォーム!H148, 0))</f>
        <v/>
      </c>
      <c r="F46" s="4" t="s">
        <v>169</v>
      </c>
      <c r="G46" s="3"/>
      <c r="H46" s="106" t="s">
        <v>9056</v>
      </c>
      <c r="I46" s="3"/>
      <c r="J46" s="12"/>
    </row>
    <row r="47" spans="2:10" ht="16.5" customHeight="1" x14ac:dyDescent="0.4">
      <c r="B47" s="13">
        <v>43</v>
      </c>
      <c r="C47" s="13" t="s">
        <v>125</v>
      </c>
      <c r="D47" s="13" t="s">
        <v>126</v>
      </c>
      <c r="E47" s="114" t="str">
        <f>IF(入力フォーム!H149="", "", IFERROR(入力フォーム!H149, 0))</f>
        <v/>
      </c>
      <c r="F47" s="4" t="s">
        <v>169</v>
      </c>
      <c r="G47" s="3"/>
      <c r="H47" s="106" t="s">
        <v>9056</v>
      </c>
      <c r="I47" s="3"/>
      <c r="J47" s="12"/>
    </row>
    <row r="48" spans="2:10" ht="16.5" customHeight="1" x14ac:dyDescent="0.4">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9056</v>
      </c>
      <c r="J51" s="12"/>
    </row>
    <row r="52" spans="2:10" ht="16.5" customHeight="1" x14ac:dyDescent="0.4">
      <c r="B52" s="13">
        <v>48</v>
      </c>
      <c r="C52" s="13" t="s">
        <v>135</v>
      </c>
      <c r="D52" s="13" t="s">
        <v>136</v>
      </c>
      <c r="E52" s="115" t="str">
        <f>IF(入力フォーム!H161="", "", IFERROR(入力フォーム!H161, 0))</f>
        <v/>
      </c>
      <c r="F52" s="4" t="s">
        <v>169</v>
      </c>
      <c r="G52" s="3"/>
      <c r="H52" s="106" t="s">
        <v>9056</v>
      </c>
      <c r="I52" s="3"/>
      <c r="J52" s="12"/>
    </row>
    <row r="53" spans="2:10" ht="16.5" customHeight="1" x14ac:dyDescent="0.4">
      <c r="B53" s="13">
        <v>49</v>
      </c>
      <c r="C53" s="13" t="s">
        <v>137</v>
      </c>
      <c r="D53" s="13" t="s">
        <v>138</v>
      </c>
      <c r="E53" s="110" t="str">
        <f>IF(行政用!H53="", "", IFERROR(行政用!H53, 0))</f>
        <v/>
      </c>
      <c r="F53" s="4" t="s">
        <v>169</v>
      </c>
      <c r="G53" s="3"/>
      <c r="H53" s="4"/>
      <c r="I53" s="106" t="s">
        <v>9056</v>
      </c>
      <c r="J53" s="12"/>
    </row>
    <row r="54" spans="2:10" ht="16.5" customHeight="1" x14ac:dyDescent="0.4">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
      <c r="B72" s="13">
        <v>68</v>
      </c>
      <c r="C72" s="13" t="s">
        <v>34</v>
      </c>
      <c r="D72" s="13" t="s">
        <v>35</v>
      </c>
      <c r="E72" s="110" t="str">
        <f>IF(行政用!H28="", "", IFERROR(SUBSTITUTE(CLEAN(行政用!H28), ",", "，"), ""))</f>
        <v/>
      </c>
      <c r="F72" s="4" t="s">
        <v>9052</v>
      </c>
      <c r="G72" s="3"/>
      <c r="H72" s="4"/>
      <c r="I72" s="106" t="s">
        <v>9056</v>
      </c>
      <c r="J72" s="12"/>
    </row>
    <row r="73" spans="2:10" ht="16.5" customHeight="1" x14ac:dyDescent="0.4">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
      <c r="B74" s="13">
        <v>70</v>
      </c>
      <c r="C74" s="13" t="s">
        <v>41</v>
      </c>
      <c r="D74" s="13" t="s">
        <v>42</v>
      </c>
      <c r="E74" s="110" t="str">
        <f>IF(行政用!H29="", "", IFERROR(SUBSTITUTE(CLEAN(行政用!H29), ",", "，"), ""))</f>
        <v/>
      </c>
      <c r="F74" s="4" t="s">
        <v>9052</v>
      </c>
      <c r="G74" s="3"/>
      <c r="H74" s="4"/>
      <c r="I74" s="106" t="s">
        <v>9056</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9056</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03</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阿部杏祐</cp:lastModifiedBy>
  <cp:lastPrinted>2025-05-28T06:55:48Z</cp:lastPrinted>
  <dcterms:created xsi:type="dcterms:W3CDTF">2005-07-01T05:21:10Z</dcterms:created>
  <dcterms:modified xsi:type="dcterms:W3CDTF">2025-06-19T05:47:03Z</dcterms:modified>
</cp:coreProperties>
</file>