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172.16.29.141\zaisei\財政のすべて\12 財政資料（財政状況資料集ほか）\財政状況資料集\財政状況資料集（R04決算）（R5年度3月、R6年度10月作成分）\第1回目（R6.3月報告）\"/>
    </mc:Choice>
  </mc:AlternateContent>
  <xr:revisionPtr revIDLastSave="0" documentId="13_ncr:1_{2960D43D-F59E-4089-8AC3-33261784D634}" xr6:coauthVersionLast="36" xr6:coauthVersionMax="36" xr10:uidLastSave="{00000000-0000-0000-0000-000000000000}"/>
  <bookViews>
    <workbookView xWindow="0" yWindow="0" windowWidth="28800" windowHeight="12225" firstSheet="6" activeTab="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<sst xmlns="http://schemas.openxmlformats.org/spreadsheetml/2006/main" count="1070" uniqueCount="596">
  <si>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</si>
  <si>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</si>
  <si>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</si>
  <si>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</si>
  <si>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</si>
  <si>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</si>
  <si>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</si>
  <si>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</si>
  <si>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</si>
  <si>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</si>
  <si>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</si>
  <si>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</si>
  <si>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</si>
  <si>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</si>
  <si>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</si>
  <si>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</si>
  <si>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</si>
  <si>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</si>
  <si>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</si>
  <si>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</si>
  <si>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</si>
  <si>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</si>
  <si>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</si>
  <si>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</si>
  <si>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</si>
  <si>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</si>
  <si>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</si>
  <si>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</si>
  <si>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</si>
  <si>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</si>
  <si>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</si>
  <si>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</si>
  <si>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</si>
  <si>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</si>
  <si>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</si>
  <si>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</si>
  <si>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</si>
  <si>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</si>
  <si>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</si>
  <si>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</si>
  <si>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</si>
  <si>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</si>
  <si>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</si>
  <si>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</si>
  <si>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</si>
  <si>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</si>
  <si>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</si>
  <si>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</si>
  <si>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</si>
  <si>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</si>
  <si>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</si>
  <si>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</si>
  <si>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</si>
  <si>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</si>
  <si>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</si>
  <si>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</si>
  <si>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</si>
  <si>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</si>
  <si>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</si>
  <si>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</si>
  <si>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</si>
  <si>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</si>
  <si>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</si>
  <si>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</si>
  <si>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</si>
  <si>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</si>
  <si>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</si>
  <si>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</si>
  <si>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</si>
  <si>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</si>
  <si>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</si>
  <si>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</si>
  <si>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</si>
  <si>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</si>
  <si>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</si>
  <si>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</si>
  <si>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</si>
  <si>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</si>
  <si>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</si>
  <si>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</si>
  <si>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</si>
  <si>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</si>
  <si>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</si>
  <si>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</si>
  <si>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</si>
  <si>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</si>
  <si>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</si>
  <si>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</si>
  <si>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</si>
  <si>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</si>
  <si>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</si>
  <si>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</si>
  <si>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</si>
  <si>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</si>
  <si>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</si>
  <si>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</si>
  <si>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</si>
  <si>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</si>
  <si>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</si>
  <si>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</si>
  <si>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雫石町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</si>
  <si>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</si>
  <si>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</si>
  <si>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</si>
  <si>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</si>
  <si>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</si>
  <si>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</si>
  <si>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</si>
  <si>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</si>
  <si>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</si>
  <si>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</si>
  <si>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</si>
  <si>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</si>
  <si>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</si>
  <si>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</si>
  <si>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</si>
  <si>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</si>
  <si>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</si>
  <si>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</si>
  <si>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</si>
  <si>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</si>
  <si>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</si>
  <si>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</si>
  <si>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</si>
  <si>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</si>
  <si>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</si>
  <si>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</si>
  <si>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</si>
  <si>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</si>
  <si>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</si>
  <si>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</si>
  <si>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</si>
  <si>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</si>
  <si>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</si>
  <si>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</si>
  <si>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</si>
  <si>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</si>
  <si>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</si>
  <si>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</si>
  <si>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</si>
  <si>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</si>
  <si>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</si>
  <si>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</si>
  <si>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</si>
  <si>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</si>
  <si>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</si>
  <si>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</si>
  <si>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</si>
  <si>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</si>
  <si>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</si>
  <si>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</si>
  <si>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</si>
  <si>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</si>
  <si>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</si>
  <si>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</si>
  <si>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</si>
  <si>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</si>
  <si>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</si>
  <si>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</si>
  <si>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</si>
  <si>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</si>
  <si>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</si>
  <si>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</si>
  <si>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</si>
  <si>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</si>
  <si>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</si>
  <si>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</si>
  <si>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</si>
  <si>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</si>
  <si>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</si>
  <si>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</si>
  <si>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</si>
  <si>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</si>
  <si>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</si>
  <si>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</si>
  <si>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</si>
  <si>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</si>
  <si>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</si>
  <si>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</si>
  <si>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</si>
  <si>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</si>
  <si>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</si>
  <si>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</si>
  <si>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</si>
  <si>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</si>
  <si>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</si>
  <si>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</si>
  <si>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</si>
  <si>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</si>
  <si>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</si>
  <si>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</si>
  <si>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</si>
  <si>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</si>
  <si>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</si>
  <si>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</si>
  <si>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</si>
  <si>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</si>
  <si>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</si>
  <si>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</si>
  <si>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</si>
  <si>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</si>
  <si>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</si>
  <si>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</si>
  <si>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</si>
  <si>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</si>
  <si>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</si>
  <si>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</si>
  <si>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</si>
  <si>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</si>
  <si>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</si>
  <si>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</si>
  <si>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</si>
  <si>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</si>
  <si>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</si>
  <si>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</si>
  <si>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</si>
  <si>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</si>
  <si>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</si>
  <si>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</si>
  <si>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岩手県雫石町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</si>
  <si>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</si>
  <si>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</si>
  <si>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</si>
  <si>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</si>
  <si>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</si>
  <si>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</si>
  <si>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</si>
  <si>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</si>
  <si>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</si>
  <si>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</si>
  <si>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</si>
  <si>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</si>
  <si>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</si>
  <si>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</si>
  <si>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</si>
  <si>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</si>
  <si>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</si>
  <si>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</si>
  <si>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</si>
  <si>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</si>
  <si>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</si>
  <si>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</si>
  <si>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</si>
  <si>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</si>
  <si>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</si>
  <si>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</si>
  <si>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</si>
  <si>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</si>
  <si>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</si>
  <si>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</si>
  <si>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</si>
  <si>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</si>
  <si>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</si>
  <si>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</si>
  <si>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</si>
  <si>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</si>
  <si>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</si>
  <si>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</si>
  <si>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</si>
  <si>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</si>
  <si>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</si>
  <si>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</si>
  <si>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</si>
  <si>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</si>
  <si>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</si>
  <si>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</si>
  <si>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</si>
  <si>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</si>
  <si>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</si>
  <si>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</si>
  <si>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</si>
  <si>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</si>
  <si>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</si>
  <si>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</si>
  <si>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</si>
  <si>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</si>
  <si>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</si>
  <si>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</si>
  <si>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</si>
  <si>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</si>
  <si>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</si>
  <si>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</si>
  <si>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</si>
  <si>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</si>
  <si>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</si>
  <si>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</si>
  <si>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</si>
  <si>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</si>
  <si>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</si>
  <si>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</si>
  <si>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</si>
  <si>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</si>
  <si>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</si>
  <si>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</si>
  <si>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</si>
  <si>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</si>
  <si>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</si>
  <si>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</si>
  <si>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</si>
  <si>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</si>
  <si>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</si>
  <si>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</si>
  <si>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</si>
  <si>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</si>
  <si>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</si>
  <si>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</si>
  <si>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</si>
  <si>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</si>
  <si>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</si>
  <si>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</si>
  <si>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</si>
  <si>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</si>
  <si>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</si>
  <si>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</si>
  <si>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</si>
  <si>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</si>
  <si>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</si>
  <si>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</si>
  <si>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</si>
  <si>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</si>
  <si>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</si>
  <si>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</si>
  <si>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</si>
  <si>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</si>
  <si>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</si>
  <si>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</si>
  <si>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</si>
  <si>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</si>
  <si>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</si>
  <si>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</si>
  <si>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</si>
  <si>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</si>
  <si>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</si>
  <si>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</si>
  <si>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</si>
  <si>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</si>
  <si>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</si>
  <si>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</si>
  <si>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</si>
  <si>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</si>
  <si>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</si>
  <si>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</si>
  <si>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</si>
  <si>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</si>
  <si>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</si>
  <si>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</si>
  <si>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</si>
  <si>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</si>
  <si>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</si>
  <si>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</si>
  <si>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</si>
  <si>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</si>
  <si>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</si>
  <si>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</si>
  <si>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</si>
  <si>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</si>
  <si>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</si>
  <si>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</si>
  <si>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</si>
  <si>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</si>
  <si>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</si>
  <si>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</si>
  <si>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</si>
  <si>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</si>
  <si>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</si>
  <si>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</si>
  <si>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</si>
  <si>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</si>
  <si>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</si>
  <si>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</si>
  <si>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</si>
  <si>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岩手県雫石町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</si>
  <si>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</si>
  <si>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</si>
  <si>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</si>
  <si>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</si>
  <si>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</si>
  <si>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</si>
  <si>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</si>
  <si>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</si>
  <si>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</si>
  <si>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</si>
  <si>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</si>
  <si>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</si>
  <si>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</si>
  <si>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</si>
  <si>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</si>
  <si>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</si>
  <si>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</si>
  <si>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</si>
  <si>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</si>
  <si>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</si>
  <si>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雫石町立雫石診療所特別会計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</si>
  <si>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</si>
  <si>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</si>
  <si>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</si>
  <si>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</si>
  <si>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</si>
  <si>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</si>
  <si>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</si>
  <si>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</si>
  <si>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</si>
  <si>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</si>
  <si>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</si>
  <si>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</si>
  <si>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</si>
  <si>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</si>
  <si>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介護保険事業勘定特別会計</t>
    <phoneticPr fontId="5"/>
  </si>
  <si>
    <t>後期高齢者医療特別会計</t>
    <phoneticPr fontId="5"/>
  </si>
  <si>
    <t>介護保険介護サービス事業勘定特別会計</t>
    <phoneticPr fontId="5"/>
  </si>
  <si>
    <t>水道事業会計</t>
    <phoneticPr fontId="5"/>
  </si>
  <si>
    <t>法適用企業</t>
    <phoneticPr fontId="5"/>
  </si>
  <si>
    <t>下水道事業会計（公共下水道事業）</t>
    <phoneticPr fontId="5"/>
  </si>
  <si>
    <t>法適用企業</t>
    <phoneticPr fontId="5"/>
  </si>
  <si>
    <t>下水道事業会計（農業集落排水事業）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</si>
  <si>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</si>
  <si>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</si>
  <si>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</si>
  <si>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</si>
  <si>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</si>
  <si>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</si>
  <si>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</si>
  <si>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</si>
  <si>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</si>
  <si>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</si>
  <si>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</si>
  <si>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</si>
  <si>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</si>
  <si>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</si>
  <si>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</si>
  <si>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</si>
  <si>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</si>
  <si>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</si>
  <si>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</si>
  <si>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</si>
  <si>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</si>
  <si>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</si>
  <si>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</si>
  <si>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</si>
  <si>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</si>
  <si>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</si>
  <si>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</si>
  <si>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</si>
  <si>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</si>
  <si>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</si>
  <si>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</si>
  <si>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</si>
  <si>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</si>
  <si>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</si>
  <si>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</si>
  <si>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</si>
  <si>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</si>
  <si>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</si>
  <si>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</si>
  <si>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</si>
  <si>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</si>
  <si>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</si>
  <si>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</si>
  <si>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</si>
  <si>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</si>
  <si>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</si>
  <si>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</si>
  <si>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</si>
  <si>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</si>
  <si>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</si>
  <si>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</si>
  <si>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</si>
  <si>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</si>
  <si>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</si>
  <si>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</si>
  <si>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</si>
  <si>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</si>
  <si>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</si>
  <si>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</si>
  <si>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</si>
  <si>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</si>
  <si>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</si>
  <si>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</si>
  <si>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</si>
  <si>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</si>
  <si>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</si>
  <si>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</si>
  <si>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</si>
  <si>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</si>
  <si>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</si>
  <si>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</si>
  <si>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</si>
  <si>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</si>
  <si>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</si>
  <si>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</si>
  <si>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</si>
  <si>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</si>
  <si>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</si>
  <si>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</si>
  <si>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</si>
  <si>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</si>
  <si>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</si>
  <si>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</si>
  <si>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</si>
  <si>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</si>
  <si>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</si>
  <si>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</si>
  <si>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</si>
  <si>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</si>
  <si>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</si>
  <si>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</si>
  <si>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</si>
  <si>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</si>
  <si>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</si>
  <si>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</si>
  <si>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</si>
  <si>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</si>
  <si>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</si>
  <si>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</si>
  <si>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</si>
  <si>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</si>
  <si>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</si>
  <si>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</si>
  <si>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</si>
  <si>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</si>
  <si>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</si>
  <si>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</si>
  <si>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</si>
  <si>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</si>
  <si>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</si>
  <si>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</si>
  <si>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</si>
  <si>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</si>
  <si>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</si>
  <si>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</si>
  <si>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</si>
  <si>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</si>
  <si>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</si>
  <si>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</si>
  <si>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</si>
  <si>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</si>
  <si>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</si>
  <si>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</si>
  <si>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</si>
  <si>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</si>
  <si>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</si>
  <si>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</si>
  <si>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</si>
  <si>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</si>
  <si>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</si>
  <si>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</si>
  <si>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</si>
  <si>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</si>
  <si>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</si>
  <si>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</si>
  <si>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</si>
  <si>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</si>
  <si>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</si>
  <si>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</si>
  <si>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</si>
  <si>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</si>
  <si>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</si>
  <si>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</si>
  <si>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</si>
  <si>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</si>
  <si>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</si>
  <si>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0.40</t>
  </si>
  <si>
    <t>▲ 0.69</t>
  </si>
  <si>
    <t>水道事業会計</t>
  </si>
  <si>
    <t>一般会計</t>
  </si>
  <si>
    <t>下水道事業会計（公共下水道事業）</t>
  </si>
  <si>
    <t>介護保険事業勘定特別会計</t>
  </si>
  <si>
    <t>雫石町立雫石診療所特別会計</t>
  </si>
  <si>
    <t>国民健康保険特別会計</t>
  </si>
  <si>
    <t>下水道事業会計（農業集落排水事業）</t>
  </si>
  <si>
    <t>簡易水道事業特別会計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</si>
  <si>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</si>
  <si>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</si>
  <si>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</si>
  <si>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</si>
  <si>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</si>
  <si>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</si>
  <si>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</si>
  <si>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</si>
  <si>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滝沢・雫石環境組合</t>
    <rPh sb="0" eb="2">
      <t>タキザワ</t>
    </rPh>
    <rPh sb="3" eb="5">
      <t>シズクイシ</t>
    </rPh>
    <rPh sb="5" eb="7">
      <t>カンキョウ</t>
    </rPh>
    <rPh sb="7" eb="9">
      <t>クミアイ</t>
    </rPh>
    <phoneticPr fontId="2"/>
  </si>
  <si>
    <t>盛岡地区衛生処理組合</t>
    <rPh sb="0" eb="2">
      <t>モリオカ</t>
    </rPh>
    <rPh sb="2" eb="4">
      <t>チク</t>
    </rPh>
    <rPh sb="4" eb="6">
      <t>エイセイ</t>
    </rPh>
    <rPh sb="6" eb="8">
      <t>ショリ</t>
    </rPh>
    <rPh sb="8" eb="10">
      <t>クミアイ</t>
    </rPh>
    <phoneticPr fontId="2"/>
  </si>
  <si>
    <t>盛岡地区広域消防組合</t>
    <rPh sb="0" eb="2">
      <t>モリオカ</t>
    </rPh>
    <rPh sb="2" eb="4">
      <t>チク</t>
    </rPh>
    <rPh sb="4" eb="6">
      <t>コウイキ</t>
    </rPh>
    <rPh sb="6" eb="8">
      <t>ショウボウ</t>
    </rPh>
    <rPh sb="8" eb="10">
      <t>クミアイ</t>
    </rPh>
    <phoneticPr fontId="2"/>
  </si>
  <si>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2"/>
  </si>
  <si>
    <t>岩手県市町村総合事務組合（特別会計）</t>
    <rPh sb="0" eb="3">
      <t>イワテケン</t>
    </rPh>
    <rPh sb="3" eb="6">
      <t>シチョウソン</t>
    </rPh>
    <rPh sb="6" eb="8">
      <t>ソウゴウ</t>
    </rPh>
    <rPh sb="8" eb="10">
      <t>ジム</t>
    </rPh>
    <rPh sb="10" eb="12">
      <t>クミアイ</t>
    </rPh>
    <rPh sb="13" eb="15">
      <t>トクベツ</t>
    </rPh>
    <rPh sb="15" eb="17">
      <t>カイケイ</t>
    </rPh>
    <phoneticPr fontId="2"/>
  </si>
  <si>
    <t>岩手県後期高齢者医療広域連合（一般会計）</t>
    <rPh sb="0" eb="3">
      <t>イワテケン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</si>
  <si>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岩手県後期高齢者医療広域連合（特別会計）</t>
    <rPh sb="0" eb="3">
      <t>イワテケン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</si>
  <si>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矢櫃山造林一部事務組合</t>
    <rPh sb="0" eb="2">
      <t>ヤビツ</t>
    </rPh>
    <rPh sb="2" eb="3">
      <t>ヤマ</t>
    </rPh>
    <rPh sb="3" eb="5">
      <t>ゾウリン</t>
    </rPh>
    <rPh sb="5" eb="7">
      <t>イチブ</t>
    </rPh>
    <rPh sb="7" eb="9">
      <t>ジム</t>
    </rPh>
    <rPh sb="9" eb="11">
      <t>クミアイ</t>
    </rPh>
    <phoneticPr fontId="38"/>
  </si>
  <si>
    <t>株式会社しずくいし</t>
    <rPh sb="0" eb="4">
      <t>カブシキカイシャ</t>
    </rPh>
    <phoneticPr fontId="2"/>
  </si>
  <si>
    <t>鶯宿温泉開発株式会社</t>
    <rPh sb="0" eb="2">
      <t>オウシュク</t>
    </rPh>
    <rPh sb="2" eb="4">
      <t>オンセン</t>
    </rPh>
    <rPh sb="4" eb="6">
      <t>カイハツ</t>
    </rPh>
    <rPh sb="6" eb="10">
      <t>カブシキカイシャ</t>
    </rPh>
    <phoneticPr fontId="2"/>
  </si>
  <si>
    <t>盛岡広域環境組合</t>
    <rPh sb="0" eb="2">
      <t>モリオカ</t>
    </rPh>
    <rPh sb="2" eb="4">
      <t>コウイキ</t>
    </rPh>
    <rPh sb="4" eb="8">
      <t>カンキョウクミアイ</t>
    </rPh>
    <phoneticPr fontId="2"/>
  </si>
  <si>
    <t>-</t>
    <phoneticPr fontId="2"/>
  </si>
  <si>
    <t>公共施設等整備基金</t>
    <rPh sb="0" eb="5">
      <t>コウキョウシセツトウ</t>
    </rPh>
    <rPh sb="5" eb="9">
      <t>セイビキキン</t>
    </rPh>
    <phoneticPr fontId="5"/>
  </si>
  <si>
    <t>町営住宅立替推進基金</t>
    <rPh sb="0" eb="2">
      <t>チョウエイ</t>
    </rPh>
    <rPh sb="2" eb="4">
      <t>ジュウタク</t>
    </rPh>
    <rPh sb="4" eb="6">
      <t>タテカエ</t>
    </rPh>
    <rPh sb="6" eb="8">
      <t>スイシン</t>
    </rPh>
    <rPh sb="8" eb="10">
      <t>キキン</t>
    </rPh>
    <phoneticPr fontId="2"/>
  </si>
  <si>
    <t>ふるさと雫石応援基金</t>
    <rPh sb="4" eb="6">
      <t>シズクイシ</t>
    </rPh>
    <rPh sb="6" eb="8">
      <t>オウエン</t>
    </rPh>
    <rPh sb="8" eb="10">
      <t>キキン</t>
    </rPh>
    <phoneticPr fontId="2"/>
  </si>
  <si>
    <t>森林環境基金</t>
    <rPh sb="0" eb="2">
      <t>シンリン</t>
    </rPh>
    <rPh sb="2" eb="4">
      <t>カンキョウ</t>
    </rPh>
    <rPh sb="4" eb="6">
      <t>キキン</t>
    </rPh>
    <phoneticPr fontId="2"/>
  </si>
  <si>
    <t>町有林造成基金</t>
    <rPh sb="0" eb="3">
      <t>チョウユウリン</t>
    </rPh>
    <rPh sb="3" eb="7">
      <t>ゾウセイキキン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</si>
</sst>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4759-40A1-8C48-2DD07D80C5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91676</c:v>
                </c:pt>
                <c:pt idx="1">
                  <c:v>95103</c:v>
                </c:pt>
                <c:pt idx="2">
                  <c:v>65989</c:v>
                </c:pt>
                <c:pt idx="3">
                  <c:v>56112</c:v>
                </c:pt>
                <c:pt idx="4">
                  <c:v>83466</c:v>
                </c:pt>
              </c:numCache>
            </c:numRef>
          </c:val>
          <c:smooth val="0"/>
          <c:extLst>
            <c:ext xmlns:c16="http://schemas.microsoft.com/office/drawing/2014/chart" uri="{C3380CC4-5D6E-409C-BE32-E72D297353CC}">
              <c16:uniqueId val="{00000001-4759-40A1-8C48-2DD07D80C56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2.44</c:v>
                </c:pt>
                <c:pt idx="1">
                  <c:v>3.34</c:v>
                </c:pt>
                <c:pt idx="2">
                  <c:v>2.37</c:v>
                </c:pt>
                <c:pt idx="3">
                  <c:v>3.89</c:v>
                </c:pt>
                <c:pt idx="4">
                  <c:v>4.1399999999999997</c:v>
                </c:pt>
              </c:numCache>
            </c:numRef>
          </c:val>
          <c:extLst>
            <c:ext xmlns:c16="http://schemas.microsoft.com/office/drawing/2014/chart" uri="{C3380CC4-5D6E-409C-BE32-E72D297353CC}">
              <c16:uniqueId val="{00000000-D352-45FE-9185-22965178BE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27.62</c:v>
                </c:pt>
                <c:pt idx="1">
                  <c:v>26.78</c:v>
                </c:pt>
                <c:pt idx="2">
                  <c:v>34.020000000000003</c:v>
                </c:pt>
                <c:pt idx="3">
                  <c:v>35.69</c:v>
                </c:pt>
                <c:pt idx="4">
                  <c:v>36.369999999999997</c:v>
                </c:pt>
              </c:numCache>
            </c:numRef>
          </c:val>
          <c:extLst>
            <c:ext xmlns:c16="http://schemas.microsoft.com/office/drawing/2014/chart" uri="{C3380CC4-5D6E-409C-BE32-E72D297353CC}">
              <c16:uniqueId val="{00000001-D352-45FE-9185-22965178BEF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1.1000000000000001</c:v>
                </c:pt>
                <c:pt idx="1">
                  <c:v>-0.4</c:v>
                </c:pt>
                <c:pt idx="2">
                  <c:v>7.4</c:v>
                </c:pt>
                <c:pt idx="3">
                  <c:v>4.75</c:v>
                </c:pt>
                <c:pt idx="4">
                  <c:v>-0.69</c:v>
                </c:pt>
              </c:numCache>
            </c:numRef>
          </c:val>
          <c:smooth val="0"/>
          <c:extLst>
            <c:ext xmlns:c16="http://schemas.microsoft.com/office/drawing/2014/chart" uri="{C3380CC4-5D6E-409C-BE32-E72D297353CC}">
              <c16:uniqueId val="{00000002-D352-45FE-9185-22965178BEF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0.01</c:v>
                </c:pt>
                <c:pt idx="4">
                  <c:v>#N/A</c:v>
                </c:pt>
                <c:pt idx="5">
                  <c:v>0.05</c:v>
                </c:pt>
                <c:pt idx="6">
                  <c:v>#N/A</c:v>
                </c:pt>
                <c:pt idx="7">
                  <c:v>0.03</c:v>
                </c:pt>
                <c:pt idx="8">
                  <c:v>#N/A</c:v>
                </c:pt>
                <c:pt idx="9">
                  <c:v>0.01</c:v>
                </c:pt>
              </c:numCache>
            </c:numRef>
          </c:val>
          <c:extLst>
            <c:ext xmlns:c16="http://schemas.microsoft.com/office/drawing/2014/chart" uri="{C3380CC4-5D6E-409C-BE32-E72D297353CC}">
              <c16:uniqueId val="{00000000-86CC-404B-B82D-5640A11F66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6CC-404B-B82D-5640A11F6601}"/>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2-86CC-404B-B82D-5640A11F6601}"/>
            </c:ext>
          </c:extLst>
        </c:ser>
        <c:ser>
          <c:idx val="3"/>
          <c:order val="3"/>
          <c:tx>
            <c:strRef>
              <c:f>データシート!$A$30</c:f>
              <c:strCache>
                <c:ptCount val="1"/>
                <c:pt idx="0">
                  <c:v>下水道事業会計（農業集落排水事業）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0.25</c:v>
                </c:pt>
                <c:pt idx="2">
                  <c:v>#N/A</c:v>
                </c:pt>
                <c:pt idx="3">
                  <c:v>0.08</c:v>
                </c:pt>
                <c:pt idx="4">
                  <c:v>#N/A</c:v>
                </c:pt>
                <c:pt idx="5">
                  <c:v>0.13</c:v>
                </c:pt>
                <c:pt idx="6">
                  <c:v>#N/A</c:v>
                </c:pt>
                <c:pt idx="7">
                  <c:v>0.15</c:v>
                </c:pt>
                <c:pt idx="8">
                  <c:v>#N/A</c:v>
                </c:pt>
                <c:pt idx="9">
                  <c:v>0.21</c:v>
                </c:pt>
              </c:numCache>
            </c:numRef>
          </c:val>
          <c:extLst>
            <c:ext xmlns:c16="http://schemas.microsoft.com/office/drawing/2014/chart" uri="{C3380CC4-5D6E-409C-BE32-E72D297353CC}">
              <c16:uniqueId val="{00000003-86CC-404B-B82D-5640A11F6601}"/>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0.38</c:v>
                </c:pt>
                <c:pt idx="4">
                  <c:v>#N/A</c:v>
                </c:pt>
                <c:pt idx="5">
                  <c:v>0.46</c:v>
                </c:pt>
                <c:pt idx="6">
                  <c:v>#N/A</c:v>
                </c:pt>
                <c:pt idx="7">
                  <c:v>0.33</c:v>
                </c:pt>
                <c:pt idx="8">
                  <c:v>#N/A</c:v>
                </c:pt>
                <c:pt idx="9">
                  <c:v>0.28000000000000003</c:v>
                </c:pt>
              </c:numCache>
            </c:numRef>
          </c:val>
          <c:extLst>
            <c:ext xmlns:c16="http://schemas.microsoft.com/office/drawing/2014/chart" uri="{C3380CC4-5D6E-409C-BE32-E72D297353CC}">
              <c16:uniqueId val="{00000004-86CC-404B-B82D-5640A11F6601}"/>
            </c:ext>
          </c:extLst>
        </c:ser>
        <c:ser>
          <c:idx val="5"/>
          <c:order val="5"/>
          <c:tx>
            <c:strRef>
              <c:f>データシート!$A$32</c:f>
              <c:strCache>
                <c:ptCount val="1"/>
                <c:pt idx="0">
                  <c:v>雫石町立雫石診療所特別会計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0.28000000000000003</c:v>
                </c:pt>
                <c:pt idx="2">
                  <c:v>#N/A</c:v>
                </c:pt>
                <c:pt idx="3">
                  <c:v>0.33</c:v>
                </c:pt>
                <c:pt idx="4">
                  <c:v>#N/A</c:v>
                </c:pt>
                <c:pt idx="5">
                  <c:v>0.38</c:v>
                </c:pt>
                <c:pt idx="6">
                  <c:v>#N/A</c:v>
                </c:pt>
                <c:pt idx="7">
                  <c:v>7.0000000000000007E-2</c:v>
                </c:pt>
                <c:pt idx="8">
                  <c:v>#N/A</c:v>
                </c:pt>
                <c:pt idx="9">
                  <c:v>0.31</c:v>
                </c:pt>
              </c:numCache>
            </c:numRef>
          </c:val>
          <c:extLst>
            <c:ext xmlns:c16="http://schemas.microsoft.com/office/drawing/2014/chart" uri="{C3380CC4-5D6E-409C-BE32-E72D297353CC}">
              <c16:uniqueId val="{00000005-86CC-404B-B82D-5640A11F6601}"/>
            </c:ext>
          </c:extLst>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0.88</c:v>
                </c:pt>
                <c:pt idx="2">
                  <c:v>#N/A</c:v>
                </c:pt>
                <c:pt idx="3">
                  <c:v>0.71</c:v>
                </c:pt>
                <c:pt idx="4">
                  <c:v>#N/A</c:v>
                </c:pt>
                <c:pt idx="5">
                  <c:v>0.8</c:v>
                </c:pt>
                <c:pt idx="6">
                  <c:v>#N/A</c:v>
                </c:pt>
                <c:pt idx="7">
                  <c:v>0.18</c:v>
                </c:pt>
                <c:pt idx="8">
                  <c:v>#N/A</c:v>
                </c:pt>
                <c:pt idx="9">
                  <c:v>1.46</c:v>
                </c:pt>
              </c:numCache>
            </c:numRef>
          </c:val>
          <c:extLst>
            <c:ext xmlns:c16="http://schemas.microsoft.com/office/drawing/2014/chart" uri="{C3380CC4-5D6E-409C-BE32-E72D297353CC}">
              <c16:uniqueId val="{00000006-86CC-404B-B82D-5640A11F6601}"/>
            </c:ext>
          </c:extLst>
        </c:ser>
        <c:ser>
          <c:idx val="7"/>
          <c:order val="7"/>
          <c:tx>
            <c:strRef>
              <c:f>データシート!$A$34</c:f>
              <c:strCache>
                <c:ptCount val="1"/>
                <c:pt idx="0">
                  <c:v>下水道事業会計（公共下水道事業）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1.05</c:v>
                </c:pt>
                <c:pt idx="2">
                  <c:v>#N/A</c:v>
                </c:pt>
                <c:pt idx="3">
                  <c:v>1.33</c:v>
                </c:pt>
                <c:pt idx="4">
                  <c:v>#N/A</c:v>
                </c:pt>
                <c:pt idx="5">
                  <c:v>1.57</c:v>
                </c:pt>
                <c:pt idx="6">
                  <c:v>#N/A</c:v>
                </c:pt>
                <c:pt idx="7">
                  <c:v>1.79</c:v>
                </c:pt>
                <c:pt idx="8">
                  <c:v>#N/A</c:v>
                </c:pt>
                <c:pt idx="9">
                  <c:v>2.13</c:v>
                </c:pt>
              </c:numCache>
            </c:numRef>
          </c:val>
          <c:extLst>
            <c:ext xmlns:c16="http://schemas.microsoft.com/office/drawing/2014/chart" uri="{C3380CC4-5D6E-409C-BE32-E72D297353CC}">
              <c16:uniqueId val="{00000007-86CC-404B-B82D-5640A11F660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2.14</c:v>
                </c:pt>
                <c:pt idx="2">
                  <c:v>#N/A</c:v>
                </c:pt>
                <c:pt idx="3">
                  <c:v>3</c:v>
                </c:pt>
                <c:pt idx="4">
                  <c:v>#N/A</c:v>
                </c:pt>
                <c:pt idx="5">
                  <c:v>1.98</c:v>
                </c:pt>
                <c:pt idx="6">
                  <c:v>#N/A</c:v>
                </c:pt>
                <c:pt idx="7">
                  <c:v>3.82</c:v>
                </c:pt>
                <c:pt idx="8">
                  <c:v>#N/A</c:v>
                </c:pt>
                <c:pt idx="9">
                  <c:v>3.81</c:v>
                </c:pt>
              </c:numCache>
            </c:numRef>
          </c:val>
          <c:extLst>
            <c:ext xmlns:c16="http://schemas.microsoft.com/office/drawing/2014/chart" uri="{C3380CC4-5D6E-409C-BE32-E72D297353CC}">
              <c16:uniqueId val="{00000008-86CC-404B-B82D-5640A11F660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14.09</c:v>
                </c:pt>
                <c:pt idx="2">
                  <c:v>#N/A</c:v>
                </c:pt>
                <c:pt idx="3">
                  <c:v>14.88</c:v>
                </c:pt>
                <c:pt idx="4">
                  <c:v>#N/A</c:v>
                </c:pt>
                <c:pt idx="5">
                  <c:v>12.19</c:v>
                </c:pt>
                <c:pt idx="6">
                  <c:v>#N/A</c:v>
                </c:pt>
                <c:pt idx="7">
                  <c:v>9.66</c:v>
                </c:pt>
                <c:pt idx="8">
                  <c:v>#N/A</c:v>
                </c:pt>
                <c:pt idx="9">
                  <c:v>11.39</c:v>
                </c:pt>
              </c:numCache>
            </c:numRef>
          </c:val>
          <c:extLst>
            <c:ext xmlns:c16="http://schemas.microsoft.com/office/drawing/2014/chart" uri="{C3380CC4-5D6E-409C-BE32-E72D297353CC}">
              <c16:uniqueId val="{00000009-86CC-404B-B82D-5640A11F660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935</c:v>
                </c:pt>
                <c:pt idx="5">
                  <c:v>859</c:v>
                </c:pt>
                <c:pt idx="8">
                  <c:v>868</c:v>
                </c:pt>
                <c:pt idx="11">
                  <c:v>884</c:v>
                </c:pt>
                <c:pt idx="14">
                  <c:v>873</c:v>
                </c:pt>
              </c:numCache>
            </c:numRef>
          </c:val>
          <c:extLst>
            <c:ext xmlns:c16="http://schemas.microsoft.com/office/drawing/2014/chart" uri="{C3380CC4-5D6E-409C-BE32-E72D297353CC}">
              <c16:uniqueId val="{00000000-3CF0-4B98-A98F-0121761A67A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CF0-4B98-A98F-0121761A67A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13</c:v>
                </c:pt>
                <c:pt idx="3">
                  <c:v>14</c:v>
                </c:pt>
                <c:pt idx="6">
                  <c:v>15</c:v>
                </c:pt>
                <c:pt idx="9">
                  <c:v>15</c:v>
                </c:pt>
                <c:pt idx="12">
                  <c:v>65</c:v>
                </c:pt>
              </c:numCache>
            </c:numRef>
          </c:val>
          <c:extLst>
            <c:ext xmlns:c16="http://schemas.microsoft.com/office/drawing/2014/chart" uri="{C3380CC4-5D6E-409C-BE32-E72D297353CC}">
              <c16:uniqueId val="{00000002-3CF0-4B98-A98F-0121761A67A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57</c:v>
                </c:pt>
                <c:pt idx="3">
                  <c:v>53</c:v>
                </c:pt>
                <c:pt idx="6">
                  <c:v>30</c:v>
                </c:pt>
                <c:pt idx="9">
                  <c:v>31</c:v>
                </c:pt>
                <c:pt idx="12">
                  <c:v>29</c:v>
                </c:pt>
              </c:numCache>
            </c:numRef>
          </c:val>
          <c:extLst>
            <c:ext xmlns:c16="http://schemas.microsoft.com/office/drawing/2014/chart" uri="{C3380CC4-5D6E-409C-BE32-E72D297353CC}">
              <c16:uniqueId val="{00000003-3CF0-4B98-A98F-0121761A67A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282</c:v>
                </c:pt>
                <c:pt idx="3">
                  <c:v>272</c:v>
                </c:pt>
                <c:pt idx="6">
                  <c:v>273</c:v>
                </c:pt>
                <c:pt idx="9">
                  <c:v>264</c:v>
                </c:pt>
                <c:pt idx="12">
                  <c:v>270</c:v>
                </c:pt>
              </c:numCache>
            </c:numRef>
          </c:val>
          <c:extLst>
            <c:ext xmlns:c16="http://schemas.microsoft.com/office/drawing/2014/chart" uri="{C3380CC4-5D6E-409C-BE32-E72D297353CC}">
              <c16:uniqueId val="{00000004-3CF0-4B98-A98F-0121761A67A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F0-4B98-A98F-0121761A67A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CF0-4B98-A98F-0121761A67A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923</c:v>
                </c:pt>
                <c:pt idx="3">
                  <c:v>853</c:v>
                </c:pt>
                <c:pt idx="6">
                  <c:v>888</c:v>
                </c:pt>
                <c:pt idx="9">
                  <c:v>942</c:v>
                </c:pt>
                <c:pt idx="12">
                  <c:v>1000</c:v>
                </c:pt>
              </c:numCache>
            </c:numRef>
          </c:val>
          <c:extLst>
            <c:ext xmlns:c16="http://schemas.microsoft.com/office/drawing/2014/chart" uri="{C3380CC4-5D6E-409C-BE32-E72D297353CC}">
              <c16:uniqueId val="{00000007-3CF0-4B98-A98F-0121761A67A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340</c:v>
                </c:pt>
                <c:pt idx="2">
                  <c:v>#N/A</c:v>
                </c:pt>
                <c:pt idx="3">
                  <c:v>#N/A</c:v>
                </c:pt>
                <c:pt idx="4">
                  <c:v>333</c:v>
                </c:pt>
                <c:pt idx="5">
                  <c:v>#N/A</c:v>
                </c:pt>
                <c:pt idx="6">
                  <c:v>#N/A</c:v>
                </c:pt>
                <c:pt idx="7">
                  <c:v>338</c:v>
                </c:pt>
                <c:pt idx="8">
                  <c:v>#N/A</c:v>
                </c:pt>
                <c:pt idx="9">
                  <c:v>#N/A</c:v>
                </c:pt>
                <c:pt idx="10">
                  <c:v>368</c:v>
                </c:pt>
                <c:pt idx="11">
                  <c:v>#N/A</c:v>
                </c:pt>
                <c:pt idx="12">
                  <c:v>#N/A</c:v>
                </c:pt>
                <c:pt idx="13">
                  <c:v>491</c:v>
                </c:pt>
                <c:pt idx="14">
                  <c:v>#N/A</c:v>
                </c:pt>
              </c:numCache>
            </c:numRef>
          </c:val>
          <c:smooth val="0"/>
          <c:extLst>
            <c:ext xmlns:c16="http://schemas.microsoft.com/office/drawing/2014/chart" uri="{C3380CC4-5D6E-409C-BE32-E72D297353CC}">
              <c16:uniqueId val="{00000008-3CF0-4B98-A98F-0121761A67A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9812</c:v>
                </c:pt>
                <c:pt idx="5">
                  <c:v>9918</c:v>
                </c:pt>
                <c:pt idx="8">
                  <c:v>9630</c:v>
                </c:pt>
                <c:pt idx="11">
                  <c:v>9446</c:v>
                </c:pt>
                <c:pt idx="14">
                  <c:v>8887</c:v>
                </c:pt>
              </c:numCache>
            </c:numRef>
          </c:val>
          <c:extLst>
            <c:ext xmlns:c16="http://schemas.microsoft.com/office/drawing/2014/chart" uri="{C3380CC4-5D6E-409C-BE32-E72D297353CC}">
              <c16:uniqueId val="{00000000-9069-45C5-8F2D-AEF1CE4E24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59</c:v>
                </c:pt>
                <c:pt idx="5">
                  <c:v>48</c:v>
                </c:pt>
                <c:pt idx="8">
                  <c:v>45</c:v>
                </c:pt>
                <c:pt idx="11">
                  <c:v>41</c:v>
                </c:pt>
                <c:pt idx="14">
                  <c:v>32</c:v>
                </c:pt>
              </c:numCache>
            </c:numRef>
          </c:val>
          <c:extLst>
            <c:ext xmlns:c16="http://schemas.microsoft.com/office/drawing/2014/chart" uri="{C3380CC4-5D6E-409C-BE32-E72D297353CC}">
              <c16:uniqueId val="{00000001-9069-45C5-8F2D-AEF1CE4E24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2401</c:v>
                </c:pt>
                <c:pt idx="5">
                  <c:v>2302</c:v>
                </c:pt>
                <c:pt idx="8">
                  <c:v>2838</c:v>
                </c:pt>
                <c:pt idx="11">
                  <c:v>3318</c:v>
                </c:pt>
                <c:pt idx="14">
                  <c:v>3379</c:v>
                </c:pt>
              </c:numCache>
            </c:numRef>
          </c:val>
          <c:extLst>
            <c:ext xmlns:c16="http://schemas.microsoft.com/office/drawing/2014/chart" uri="{C3380CC4-5D6E-409C-BE32-E72D297353CC}">
              <c16:uniqueId val="{00000002-9069-45C5-8F2D-AEF1CE4E24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69-45C5-8F2D-AEF1CE4E24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069-45C5-8F2D-AEF1CE4E24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69-45C5-8F2D-AEF1CE4E24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1278</c:v>
                </c:pt>
                <c:pt idx="3">
                  <c:v>1310</c:v>
                </c:pt>
                <c:pt idx="6">
                  <c:v>1288</c:v>
                </c:pt>
                <c:pt idx="9">
                  <c:v>1415</c:v>
                </c:pt>
                <c:pt idx="12">
                  <c:v>1543</c:v>
                </c:pt>
              </c:numCache>
            </c:numRef>
          </c:val>
          <c:extLst>
            <c:ext xmlns:c16="http://schemas.microsoft.com/office/drawing/2014/chart" uri="{C3380CC4-5D6E-409C-BE32-E72D297353CC}">
              <c16:uniqueId val="{00000006-9069-45C5-8F2D-AEF1CE4E24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207</c:v>
                </c:pt>
                <c:pt idx="3">
                  <c:v>166</c:v>
                </c:pt>
                <c:pt idx="6">
                  <c:v>136</c:v>
                </c:pt>
                <c:pt idx="9">
                  <c:v>179</c:v>
                </c:pt>
                <c:pt idx="12">
                  <c:v>184</c:v>
                </c:pt>
              </c:numCache>
            </c:numRef>
          </c:val>
          <c:extLst>
            <c:ext xmlns:c16="http://schemas.microsoft.com/office/drawing/2014/chart" uri="{C3380CC4-5D6E-409C-BE32-E72D297353CC}">
              <c16:uniqueId val="{00000007-9069-45C5-8F2D-AEF1CE4E24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4582</c:v>
                </c:pt>
                <c:pt idx="3">
                  <c:v>4683</c:v>
                </c:pt>
                <c:pt idx="6">
                  <c:v>4491</c:v>
                </c:pt>
                <c:pt idx="9">
                  <c:v>2545</c:v>
                </c:pt>
                <c:pt idx="12">
                  <c:v>2401</c:v>
                </c:pt>
              </c:numCache>
            </c:numRef>
          </c:val>
          <c:extLst>
            <c:ext xmlns:c16="http://schemas.microsoft.com/office/drawing/2014/chart" uri="{C3380CC4-5D6E-409C-BE32-E72D297353CC}">
              <c16:uniqueId val="{00000008-9069-45C5-8F2D-AEF1CE4E24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82</c:v>
                </c:pt>
                <c:pt idx="3">
                  <c:v>83</c:v>
                </c:pt>
                <c:pt idx="6">
                  <c:v>67</c:v>
                </c:pt>
                <c:pt idx="9">
                  <c:v>64</c:v>
                </c:pt>
                <c:pt idx="12">
                  <c:v>102</c:v>
                </c:pt>
              </c:numCache>
            </c:numRef>
          </c:val>
          <c:extLst>
            <c:ext xmlns:c16="http://schemas.microsoft.com/office/drawing/2014/chart" uri="{C3380CC4-5D6E-409C-BE32-E72D297353CC}">
              <c16:uniqueId val="{00000009-9069-45C5-8F2D-AEF1CE4E24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8935</c:v>
                </c:pt>
                <c:pt idx="3">
                  <c:v>9337</c:v>
                </c:pt>
                <c:pt idx="6">
                  <c:v>9336</c:v>
                </c:pt>
                <c:pt idx="9">
                  <c:v>9172</c:v>
                </c:pt>
                <c:pt idx="12">
                  <c:v>9043</c:v>
                </c:pt>
              </c:numCache>
            </c:numRef>
          </c:val>
          <c:extLst>
            <c:ext xmlns:c16="http://schemas.microsoft.com/office/drawing/2014/chart" uri="{C3380CC4-5D6E-409C-BE32-E72D297353CC}">
              <c16:uniqueId val="{0000000A-9069-45C5-8F2D-AEF1CE4E248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2811</c:v>
                </c:pt>
                <c:pt idx="2">
                  <c:v>#N/A</c:v>
                </c:pt>
                <c:pt idx="3">
                  <c:v>#N/A</c:v>
                </c:pt>
                <c:pt idx="4">
                  <c:v>3309</c:v>
                </c:pt>
                <c:pt idx="5">
                  <c:v>#N/A</c:v>
                </c:pt>
                <c:pt idx="6">
                  <c:v>#N/A</c:v>
                </c:pt>
                <c:pt idx="7">
                  <c:v>2805</c:v>
                </c:pt>
                <c:pt idx="8">
                  <c:v>#N/A</c:v>
                </c:pt>
                <c:pt idx="9">
                  <c:v>#N/A</c:v>
                </c:pt>
                <c:pt idx="10">
                  <c:v>571</c:v>
                </c:pt>
                <c:pt idx="11">
                  <c:v>#N/A</c:v>
                </c:pt>
                <c:pt idx="12">
                  <c:v>#N/A</c:v>
                </c:pt>
                <c:pt idx="13">
                  <c:v>975</c:v>
                </c:pt>
                <c:pt idx="14">
                  <c:v>#N/A</c:v>
                </c:pt>
              </c:numCache>
            </c:numRef>
          </c:val>
          <c:smooth val="0"/>
          <c:extLst>
            <c:ext xmlns:c16="http://schemas.microsoft.com/office/drawing/2014/chart" uri="{C3380CC4-5D6E-409C-BE32-E72D297353CC}">
              <c16:uniqueId val="{0000000B-9069-45C5-8F2D-AEF1CE4E248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2162</c:v>
                </c:pt>
                <c:pt idx="1">
                  <c:v>2370</c:v>
                </c:pt>
                <c:pt idx="2">
                  <c:v>2320</c:v>
                </c:pt>
              </c:numCache>
            </c:numRef>
          </c:val>
          <c:extLst>
            <c:ext xmlns:c16="http://schemas.microsoft.com/office/drawing/2014/chart" uri="{C3380CC4-5D6E-409C-BE32-E72D297353CC}">
              <c16:uniqueId val="{00000000-6DD9-4D40-9188-BA048A2C85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92</c:v>
                </c:pt>
                <c:pt idx="1">
                  <c:v>273</c:v>
                </c:pt>
                <c:pt idx="2">
                  <c:v>273</c:v>
                </c:pt>
              </c:numCache>
            </c:numRef>
          </c:val>
          <c:extLst>
            <c:ext xmlns:c16="http://schemas.microsoft.com/office/drawing/2014/chart" uri="{C3380CC4-5D6E-409C-BE32-E72D297353CC}">
              <c16:uniqueId val="{00000001-6DD9-4D40-9188-BA048A2C85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315</c:v>
                </c:pt>
                <c:pt idx="1">
                  <c:v>393</c:v>
                </c:pt>
                <c:pt idx="2">
                  <c:v>467</c:v>
                </c:pt>
              </c:numCache>
            </c:numRef>
          </c:val>
          <c:extLst>
            <c:ext xmlns:c16="http://schemas.microsoft.com/office/drawing/2014/chart" uri="{C3380CC4-5D6E-409C-BE32-E72D297353CC}">
              <c16:uniqueId val="{00000002-6DD9-4D40-9188-BA048A2C850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岩手県雫石町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実質公債費比率の分子については、前年度から</a:t>
          </a:r>
          <a:r>
            <a:rPr kumimoji="1" lang="en-US" altLang="ja-JP" sz="1300">
              <a:latin typeface="ＭＳ ゴシック" pitchFamily="49" charset="-128"/>
              <a:ea typeface="ＭＳ ゴシック" pitchFamily="49" charset="-128"/>
            </a:rPr>
            <a:t>123</a:t>
          </a:r>
          <a:r>
            <a:rPr kumimoji="1" lang="ja-JP" altLang="en-US" sz="1300">
              <a:latin typeface="ＭＳ ゴシック" pitchFamily="49" charset="-128"/>
              <a:ea typeface="ＭＳ ゴシック" pitchFamily="49" charset="-128"/>
            </a:rPr>
            <a:t>百万円増加している。</a:t>
          </a:r>
        </a:p>
        <a:p>
          <a:r>
            <a:rPr kumimoji="1" lang="ja-JP" altLang="en-US" sz="1300">
              <a:latin typeface="ＭＳ ゴシック" pitchFamily="49" charset="-128"/>
              <a:ea typeface="ＭＳ ゴシック" pitchFamily="49" charset="-128"/>
            </a:rPr>
            <a:t>　主な要因としては、小中学校の改修や消防・防災施設整備などの大規模な普通建設事業に活用した町債に係る元金償還が開始となったこと、また企業誘致促進に係る奨励補助金の支出に際して、債務負担行為を設定して２ヵ年にわたり分割交付したことで、一時的に</a:t>
          </a:r>
          <a:r>
            <a:rPr kumimoji="1" lang="en-US" altLang="ja-JP" sz="1300">
              <a:latin typeface="ＭＳ ゴシック" pitchFamily="49" charset="-128"/>
              <a:ea typeface="ＭＳ ゴシック" pitchFamily="49" charset="-128"/>
            </a:rPr>
            <a:t>50,000</a:t>
          </a:r>
          <a:r>
            <a:rPr kumimoji="1" lang="ja-JP" altLang="en-US" sz="1300">
              <a:latin typeface="ＭＳ ゴシック" pitchFamily="49" charset="-128"/>
              <a:ea typeface="ＭＳ ゴシック" pitchFamily="49" charset="-128"/>
            </a:rPr>
            <a:t>千円増加したことが挙げられる。</a:t>
          </a:r>
        </a:p>
        <a:p>
          <a:r>
            <a:rPr kumimoji="1" lang="ja-JP" altLang="en-US" sz="1300">
              <a:latin typeface="ＭＳ ゴシック" pitchFamily="49" charset="-128"/>
              <a:ea typeface="ＭＳ ゴシック" pitchFamily="49" charset="-128"/>
            </a:rPr>
            <a:t>　今後、橋梁架替工事やスポーツ施設整備費等に係る町債の償還により、負担増が見込まれているため、年度間の公債費負担の平準化に配意しつつ、効果的な町債の活用に努める。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岩手県雫石町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将来負担比率の分子は、前年度を上回っている。</a:t>
          </a:r>
        </a:p>
        <a:p>
          <a:r>
            <a:rPr kumimoji="1" lang="ja-JP" altLang="en-US" sz="1400">
              <a:latin typeface="ＭＳ ゴシック" pitchFamily="49" charset="-128"/>
              <a:ea typeface="ＭＳ ゴシック" pitchFamily="49" charset="-128"/>
            </a:rPr>
            <a:t>　要因としては、将来負担額のうち退職手当負担見込額が、一般職職員の給料月額総額の増加により、</a:t>
          </a:r>
          <a:r>
            <a:rPr kumimoji="1" lang="en-US" altLang="ja-JP" sz="1400">
              <a:latin typeface="ＭＳ ゴシック" pitchFamily="49" charset="-128"/>
              <a:ea typeface="ＭＳ ゴシック" pitchFamily="49" charset="-128"/>
            </a:rPr>
            <a:t>128</a:t>
          </a:r>
          <a:r>
            <a:rPr kumimoji="1" lang="ja-JP" altLang="en-US" sz="1400">
              <a:latin typeface="ＭＳ ゴシック" pitchFamily="49" charset="-128"/>
              <a:ea typeface="ＭＳ ゴシック" pitchFamily="49" charset="-128"/>
            </a:rPr>
            <a:t>百万円増加したこと、また充当可能財源等のうち基準財政需要額算入見込額が、平成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年の豪雨災害に係る災害復旧事業債等の基準財政需要額算入率の高い町債の減少により、</a:t>
          </a:r>
          <a:r>
            <a:rPr kumimoji="1" lang="en-US" altLang="ja-JP" sz="1400">
              <a:latin typeface="ＭＳ ゴシック" pitchFamily="49" charset="-128"/>
              <a:ea typeface="ＭＳ ゴシック" pitchFamily="49" charset="-128"/>
            </a:rPr>
            <a:t>559</a:t>
          </a:r>
          <a:r>
            <a:rPr kumimoji="1" lang="ja-JP" altLang="en-US" sz="1400">
              <a:latin typeface="ＭＳ ゴシック" pitchFamily="49" charset="-128"/>
              <a:ea typeface="ＭＳ ゴシック" pitchFamily="49" charset="-128"/>
            </a:rPr>
            <a:t>万円減少したこと等が挙げられる。</a:t>
          </a:r>
        </a:p>
        <a:p>
          <a:r>
            <a:rPr kumimoji="1" lang="ja-JP" altLang="en-US" sz="1400">
              <a:latin typeface="ＭＳ ゴシック" pitchFamily="49" charset="-128"/>
              <a:ea typeface="ＭＳ ゴシック" pitchFamily="49" charset="-128"/>
            </a:rPr>
            <a:t>　今後も、世代間の負担の公平化と公債費負担の中長期的な平準化の観点から、将来負担の減少に努める。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岩手県雫石町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基金全体としては、前年度対比で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百万円の減額となったが、特定目的基金は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財政調整基金については、当町の財政規模や過去の大規模災害時の支出状況から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億円程度必要であると捉えている。今後は、将来増額する見込みのある普通建設事業費に備え、町民への住民サービスを充実させつつ、適正な基金残高規模を確保できるよう財政運営に努める。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公共施設等整備基金：公共施設その他の施設の整備に要する経費の財源に充てるための基金</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町営住宅建替推進基金：町営住宅の建て替えに要する経費の財源に充てるための基金</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ふるさと雫石応援基金：ふるさと納税の寄付による基金。寄附者の意向に従い、子ども子育て、環境保全、産業振興、健康事業等に活用する基金</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森林環境基金：森林の間伐や林業の人材育成、担い手の確保、木材利用の促進や普及啓発等の森林整備及びその促進に要する経費の財源に充てるための基金</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町有林造成基金：町有林の造成や林業の振興、災害の復旧その他特別の事件に要する経費の財源に充てるための基金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公共施設等整備基金：後年度見込まれている火葬場建替え工事等の財源として備えるため、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千円を積み立てしたことにより増加した。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森林環境基金：森林環境譲与税を原資に創設した基金。令和５年度実施予定の航空レーザー測量等による高精度の森林資源管理情報の構築後、私有林の整備促進に備えるため、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千円を積み立てしたことにより増加した。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公共施設等整備基金：後年度の普通建設事業費の財源として備えるため、各年度の決算状況等を考慮して、計画的な積み立てを行っていく。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感染拡大の影響により既存事業やイベント等が中止となったことから、町費の抑制が図られたこと、また将来増額する見込みのある普通建設事業費に備え、特定目的基金への計画的な積み立てを行ったこと等により、結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千円の基金取り崩しとなった。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建設事業については、公共施設等管理において長期的な視点を持ち、更新・統廃合・長寿命化等の施策を計画的に推進することで、財政負担の軽減・平準化に取り組んでいく。また財源となる町債にあたっては、後年度の地方交付税措置に有利な地方債事業を活用しながら、財政調整基金に依存しない財政構造を目指していく。また、今後一層、経常経費の抑制などに努め、大規模災害などの発生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前年度と同額として維持している。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公債費がピークとなる令和５年度の償還に備え、令和２年度に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千円を積立しており、今後は償還費の増額に対応した繰入を予定している。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岩手県雫石町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15,559
15,505
608.82
11,444,054
11,158,470
263,848
6,380,724
9,042,524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類似団体内平均を下回っているものの、県平均を上回っている。</a:t>
          </a:r>
        </a:p>
        <a:p>
          <a:r>
            <a:rPr kumimoji="1" lang="ja-JP" altLang="en-US" sz="1200">
              <a:latin typeface="ＭＳ Ｐゴシック" panose="020B0600070205080204" pitchFamily="50" charset="-128"/>
              <a:ea typeface="ＭＳ Ｐゴシック" panose="020B0600070205080204" pitchFamily="50" charset="-128"/>
            </a:rPr>
            <a:t>　基準財政需要額および基準財政収入額に大きな増減がないことから、財政力指数は近年同程度で推移している。</a:t>
          </a:r>
        </a:p>
        <a:p>
          <a:r>
            <a:rPr kumimoji="1" lang="ja-JP" altLang="en-US" sz="1200">
              <a:latin typeface="ＭＳ Ｐゴシック" panose="020B0600070205080204" pitchFamily="50" charset="-128"/>
              <a:ea typeface="ＭＳ Ｐゴシック" panose="020B0600070205080204" pitchFamily="50" charset="-128"/>
            </a:rPr>
            <a:t>　今後、少子高齢化による生産年齢人口の減少により、町税収入の伸びが難しい状況が予測されるが、収納率向上（平成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 </a:t>
          </a:r>
          <a:r>
            <a:rPr kumimoji="1" lang="en-US" altLang="ja-JP" sz="1200">
              <a:latin typeface="ＭＳ Ｐゴシック" panose="020B0600070205080204" pitchFamily="50" charset="-128"/>
              <a:ea typeface="ＭＳ Ｐゴシック" panose="020B0600070205080204" pitchFamily="50" charset="-128"/>
            </a:rPr>
            <a:t>96.0</a:t>
          </a:r>
          <a:r>
            <a:rPr kumimoji="1" lang="ja-JP" altLang="en-US" sz="1200">
              <a:latin typeface="ＭＳ Ｐゴシック" panose="020B0600070205080204" pitchFamily="50" charset="-128"/>
              <a:ea typeface="ＭＳ Ｐゴシック" panose="020B0600070205080204" pitchFamily="50" charset="-128"/>
            </a:rPr>
            <a:t>％、令和元年度 </a:t>
          </a:r>
          <a:r>
            <a:rPr kumimoji="1" lang="en-US" altLang="ja-JP" sz="1200">
              <a:latin typeface="ＭＳ Ｐゴシック" panose="020B0600070205080204" pitchFamily="50" charset="-128"/>
              <a:ea typeface="ＭＳ Ｐゴシック" panose="020B0600070205080204" pitchFamily="50" charset="-128"/>
            </a:rPr>
            <a:t>95.6</a:t>
          </a:r>
          <a:r>
            <a:rPr kumimoji="1" lang="ja-JP" altLang="en-US" sz="1200">
              <a:latin typeface="ＭＳ Ｐゴシック" panose="020B0600070205080204" pitchFamily="50" charset="-128"/>
              <a:ea typeface="ＭＳ Ｐゴシック" panose="020B0600070205080204" pitchFamily="50" charset="-128"/>
            </a:rPr>
            <a:t>％、令和２年度 </a:t>
          </a:r>
          <a:r>
            <a:rPr kumimoji="1" lang="en-US" altLang="ja-JP" sz="1200">
              <a:latin typeface="ＭＳ Ｐゴシック" panose="020B0600070205080204" pitchFamily="50" charset="-128"/>
              <a:ea typeface="ＭＳ Ｐゴシック" panose="020B0600070205080204" pitchFamily="50" charset="-128"/>
            </a:rPr>
            <a:t>95.4</a:t>
          </a:r>
          <a:r>
            <a:rPr kumimoji="1" lang="ja-JP" altLang="en-US" sz="1200">
              <a:latin typeface="ＭＳ Ｐゴシック" panose="020B0600070205080204" pitchFamily="50" charset="-128"/>
              <a:ea typeface="ＭＳ Ｐゴシック" panose="020B0600070205080204" pitchFamily="50" charset="-128"/>
            </a:rPr>
            <a:t>％、令和３年度 </a:t>
          </a:r>
          <a:r>
            <a:rPr kumimoji="1" lang="en-US" altLang="ja-JP" sz="1200">
              <a:latin typeface="ＭＳ Ｐゴシック" panose="020B0600070205080204" pitchFamily="50" charset="-128"/>
              <a:ea typeface="ＭＳ Ｐゴシック" panose="020B0600070205080204" pitchFamily="50" charset="-128"/>
            </a:rPr>
            <a:t>95.3</a:t>
          </a:r>
          <a:r>
            <a:rPr kumimoji="1" lang="ja-JP" altLang="en-US" sz="1200">
              <a:latin typeface="ＭＳ Ｐゴシック" panose="020B0600070205080204" pitchFamily="50" charset="-128"/>
              <a:ea typeface="ＭＳ Ｐゴシック" panose="020B0600070205080204" pitchFamily="50" charset="-128"/>
            </a:rPr>
            <a:t>％、令和４年度 </a:t>
          </a:r>
          <a:r>
            <a:rPr kumimoji="1" lang="en-US" altLang="ja-JP" sz="1200">
              <a:latin typeface="ＭＳ Ｐゴシック" panose="020B0600070205080204" pitchFamily="50" charset="-128"/>
              <a:ea typeface="ＭＳ Ｐゴシック" panose="020B0600070205080204" pitchFamily="50" charset="-128"/>
            </a:rPr>
            <a:t>95.4</a:t>
          </a:r>
          <a:r>
            <a:rPr kumimoji="1" lang="ja-JP" altLang="en-US" sz="1200">
              <a:latin typeface="ＭＳ Ｐゴシック" panose="020B0600070205080204" pitchFamily="50" charset="-128"/>
              <a:ea typeface="ＭＳ Ｐゴシック" panose="020B0600070205080204" pitchFamily="50" charset="-128"/>
            </a:rPr>
            <a:t>％）による歳入確保に努め、歳出の見直しとあわせながら財政の健全化を図る。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37798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986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14108</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4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26307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130525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3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類似団体内平均、全国平均、県平均いずれも上回っている。</a:t>
          </a:r>
        </a:p>
        <a:p>
          <a:r>
            <a:rPr kumimoji="1" lang="ja-JP" altLang="en-US" sz="1200">
              <a:latin typeface="ＭＳ Ｐゴシック" panose="020B0600070205080204" pitchFamily="50" charset="-128"/>
              <a:ea typeface="ＭＳ Ｐゴシック" panose="020B0600070205080204" pitchFamily="50" charset="-128"/>
            </a:rPr>
            <a:t>　比率算出の分子となる歳出面においては、再任用職員制度の普及、消防団員の処遇改善等に伴う人件費の増や防災行政無線整備事業の元金償還開始等に伴う公債費の増などにより、前年度と比較して約</a:t>
          </a:r>
          <a:r>
            <a:rPr kumimoji="1" lang="en-US" altLang="ja-JP" sz="1200">
              <a:latin typeface="ＭＳ Ｐゴシック" panose="020B0600070205080204" pitchFamily="50" charset="-128"/>
              <a:ea typeface="ＭＳ Ｐゴシック" panose="020B0600070205080204" pitchFamily="50" charset="-128"/>
            </a:rPr>
            <a:t>154,501</a:t>
          </a:r>
          <a:r>
            <a:rPr kumimoji="1" lang="ja-JP" altLang="en-US" sz="1200">
              <a:latin typeface="ＭＳ Ｐゴシック" panose="020B0600070205080204" pitchFamily="50" charset="-128"/>
              <a:ea typeface="ＭＳ Ｐゴシック" panose="020B0600070205080204" pitchFamily="50" charset="-128"/>
            </a:rPr>
            <a:t>千円増額となった。</a:t>
          </a:r>
        </a:p>
        <a:p>
          <a:r>
            <a:rPr kumimoji="1" lang="ja-JP" altLang="en-US" sz="1200">
              <a:latin typeface="ＭＳ Ｐゴシック" panose="020B0600070205080204" pitchFamily="50" charset="-128"/>
              <a:ea typeface="ＭＳ Ｐゴシック" panose="020B0600070205080204" pitchFamily="50" charset="-128"/>
            </a:rPr>
            <a:t>　一方、比率算出の分母となる歳入面においては、普通交付税の減及び臨時財政対策債の減などがあり、前年度と比較して約</a:t>
          </a:r>
          <a:r>
            <a:rPr kumimoji="1" lang="en-US" altLang="ja-JP" sz="1200">
              <a:latin typeface="ＭＳ Ｐゴシック" panose="020B0600070205080204" pitchFamily="50" charset="-128"/>
              <a:ea typeface="ＭＳ Ｐゴシック" panose="020B0600070205080204" pitchFamily="50" charset="-128"/>
            </a:rPr>
            <a:t>234,612</a:t>
          </a:r>
          <a:r>
            <a:rPr kumimoji="1" lang="ja-JP" altLang="en-US" sz="1200">
              <a:latin typeface="ＭＳ Ｐゴシック" panose="020B0600070205080204" pitchFamily="50" charset="-128"/>
              <a:ea typeface="ＭＳ Ｐゴシック" panose="020B0600070205080204" pitchFamily="50" charset="-128"/>
            </a:rPr>
            <a:t>千円減額となった。</a:t>
          </a:r>
        </a:p>
        <a:p>
          <a:r>
            <a:rPr kumimoji="1" lang="ja-JP" altLang="en-US" sz="1200">
              <a:latin typeface="ＭＳ Ｐゴシック" panose="020B0600070205080204" pitchFamily="50" charset="-128"/>
              <a:ea typeface="ＭＳ Ｐゴシック" panose="020B0600070205080204" pitchFamily="50" charset="-128"/>
            </a:rPr>
            <a:t>　分子が増加し、分母が減少したことから、経常収支比率としては前年度から</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％悪化した。経常経費の削減に努めるとともに、歳入面において、税収以外にも使用料等の自主財源の確保に努め、比率上昇の抑制を図る。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73152</xdr:rowOff>
    </xdr:from>
    <xdr:to>
      <xdr:col>23</xdr:col>
      <xdr:colOff>133350</xdr:colOff>
      <xdr:row>66</xdr:row>
      <xdr:rowOff>508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45952"/>
          <a:ext cx="8382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65</xdr:row>
      <xdr:rowOff>27178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4595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27178</xdr:rowOff>
    </xdr:from>
    <xdr:to>
      <xdr:col>15</xdr:col>
      <xdr:colOff>82550</xdr:colOff>
      <xdr:row>65</xdr:row>
      <xdr:rowOff>128524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7142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70612</xdr:rowOff>
    </xdr:from>
    <xdr:to>
      <xdr:col>11</xdr:col>
      <xdr:colOff>31750</xdr:colOff>
      <xdr:row>65</xdr:row>
      <xdr:rowOff>128524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21486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121158</xdr:rowOff>
    </xdr:from>
    <xdr:to>
      <xdr:col>23</xdr:col>
      <xdr:colOff>184150</xdr:colOff>
      <xdr:row>66</xdr:row>
      <xdr:rowOff>51308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93235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3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147828</xdr:rowOff>
    </xdr:from>
    <xdr:to>
      <xdr:col>15</xdr:col>
      <xdr:colOff>133350</xdr:colOff>
      <xdr:row>65</xdr:row>
      <xdr:rowOff>77978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62755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77724</xdr:rowOff>
    </xdr:from>
    <xdr:to>
      <xdr:col>11</xdr:col>
      <xdr:colOff>82550</xdr:colOff>
      <xdr:row>66</xdr:row>
      <xdr:rowOff>7874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164101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19812</xdr:rowOff>
    </xdr:from>
    <xdr:to>
      <xdr:col>7</xdr:col>
      <xdr:colOff>31750</xdr:colOff>
      <xdr:row>65</xdr:row>
      <xdr:rowOff>121412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106189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[263,221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類似団体内平均、全国平均、県平均いずれも上回っている。</a:t>
          </a:r>
        </a:p>
        <a:p>
          <a:r>
            <a:rPr kumimoji="1" lang="ja-JP" altLang="en-US" sz="1200">
              <a:latin typeface="ＭＳ Ｐゴシック" panose="020B0600070205080204" pitchFamily="50" charset="-128"/>
              <a:ea typeface="ＭＳ Ｐゴシック" panose="020B0600070205080204" pitchFamily="50" charset="-128"/>
            </a:rPr>
            <a:t>　これは、類似団体と比較し、人件費については、町内６小中学校の給食が自校方式であること、また、普通会計に属する町立有床診療所を運営していることから職員数が多いことが挙げられるほか、物件費については、健康センターや火葬場等の保健衛生施設、温泉等の保養・観光施設等の公共施設等を多く保有し、維持管理に経費を要することが主な要因である。</a:t>
          </a:r>
        </a:p>
        <a:p>
          <a:r>
            <a:rPr kumimoji="1" lang="ja-JP" altLang="en-US" sz="1200">
              <a:latin typeface="ＭＳ Ｐゴシック" panose="020B0600070205080204" pitchFamily="50" charset="-128"/>
              <a:ea typeface="ＭＳ Ｐゴシック" panose="020B0600070205080204" pitchFamily="50" charset="-128"/>
            </a:rPr>
            <a:t>　人事関連基本事項の包括的な運営指針である町人事運営基本方針や行政改革、公共施設等総合管理計画を推進し、行政運営の効率化に取り組む。</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77986</xdr:rowOff>
    </xdr:from>
    <xdr:to>
      <xdr:col>23</xdr:col>
      <xdr:colOff>133350</xdr:colOff>
      <xdr:row>88</xdr:row>
      <xdr:rowOff>25907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994136"/>
          <a:ext cx="838200" cy="11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111248</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4656</xdr:rowOff>
    </xdr:from>
    <xdr:to>
      <xdr:col>19</xdr:col>
      <xdr:colOff>133350</xdr:colOff>
      <xdr:row>87</xdr:row>
      <xdr:rowOff>77986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920806"/>
          <a:ext cx="889000" cy="7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137599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9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33714</xdr:rowOff>
    </xdr:from>
    <xdr:to>
      <xdr:col>15</xdr:col>
      <xdr:colOff>82550</xdr:colOff>
      <xdr:row>87</xdr:row>
      <xdr:rowOff>4656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778414"/>
          <a:ext cx="889000" cy="14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77629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103609</xdr:rowOff>
    </xdr:from>
    <xdr:to>
      <xdr:col>11</xdr:col>
      <xdr:colOff>31750</xdr:colOff>
      <xdr:row>86</xdr:row>
      <xdr:rowOff>33714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676859"/>
          <a:ext cx="889000" cy="10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143212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41956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146557</xdr:rowOff>
    </xdr:from>
    <xdr:to>
      <xdr:col>23</xdr:col>
      <xdr:colOff>184150</xdr:colOff>
      <xdr:row>88</xdr:row>
      <xdr:rowOff>76707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506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118634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503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27186</xdr:rowOff>
    </xdr:from>
    <xdr:to>
      <xdr:col>19</xdr:col>
      <xdr:colOff>184150</xdr:colOff>
      <xdr:row>87</xdr:row>
      <xdr:rowOff>128786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94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113563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5029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125306</xdr:rowOff>
    </xdr:from>
    <xdr:to>
      <xdr:col>15</xdr:col>
      <xdr:colOff>133350</xdr:colOff>
      <xdr:row>87</xdr:row>
      <xdr:rowOff>55456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8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40233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95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154364</xdr:rowOff>
    </xdr:from>
    <xdr:to>
      <xdr:col>11</xdr:col>
      <xdr:colOff>82550</xdr:colOff>
      <xdr:row>86</xdr:row>
      <xdr:rowOff>84514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7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69291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8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52809</xdr:rowOff>
    </xdr:from>
    <xdr:to>
      <xdr:col>7</xdr:col>
      <xdr:colOff>31750</xdr:colOff>
      <xdr:row>85</xdr:row>
      <xdr:rowOff>154409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62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139186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71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類似団体内平均及び全国市平均より下回っている。</a:t>
          </a:r>
        </a:p>
        <a:p>
          <a:r>
            <a:rPr kumimoji="1" lang="ja-JP" altLang="en-US" sz="1200">
              <a:latin typeface="ＭＳ Ｐゴシック" panose="020B0600070205080204" pitchFamily="50" charset="-128"/>
              <a:ea typeface="ＭＳ Ｐゴシック" panose="020B0600070205080204" pitchFamily="50" charset="-128"/>
            </a:rPr>
            <a:t>　これは、大卒初任給が低いこと、昇格、昇給等の基準を厳格に運用していることが主な要因である。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年度から人事評価制度を導入しており、職員の能力・業績を重視した給与体系への転換を図り、引き続き給与の適正化に努める。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85372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564784"/>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109361</xdr:rowOff>
    </xdr:from>
    <xdr:to>
      <xdr:col>77</xdr:col>
      <xdr:colOff>44450</xdr:colOff>
      <xdr:row>84</xdr:row>
      <xdr:rowOff>162984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5111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4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95955</xdr:rowOff>
    </xdr:from>
    <xdr:to>
      <xdr:col>72</xdr:col>
      <xdr:colOff>203200</xdr:colOff>
      <xdr:row>84</xdr:row>
      <xdr:rowOff>109361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49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106539</xdr:rowOff>
    </xdr:from>
    <xdr:to>
      <xdr:col>68</xdr:col>
      <xdr:colOff>152400</xdr:colOff>
      <xdr:row>84</xdr:row>
      <xdr:rowOff>95955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33688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51099</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58561</xdr:rowOff>
    </xdr:from>
    <xdr:to>
      <xdr:col>73</xdr:col>
      <xdr:colOff>44450</xdr:colOff>
      <xdr:row>84</xdr:row>
      <xdr:rowOff>160161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45155</xdr:rowOff>
    </xdr:from>
    <xdr:to>
      <xdr:col>68</xdr:col>
      <xdr:colOff>203200</xdr:colOff>
      <xdr:row>84</xdr:row>
      <xdr:rowOff>146755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156932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55739</xdr:rowOff>
    </xdr:from>
    <xdr:to>
      <xdr:col>64</xdr:col>
      <xdr:colOff>152400</xdr:colOff>
      <xdr:row>83</xdr:row>
      <xdr:rowOff>157339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167516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類似団体内平均、全国平均、県平均いずれも上回っている。</a:t>
          </a:r>
        </a:p>
        <a:p>
          <a:r>
            <a:rPr kumimoji="1" lang="ja-JP" altLang="en-US" sz="1200">
              <a:latin typeface="ＭＳ Ｐゴシック" panose="020B0600070205080204" pitchFamily="50" charset="-128"/>
              <a:ea typeface="ＭＳ Ｐゴシック" panose="020B0600070205080204" pitchFamily="50" charset="-128"/>
            </a:rPr>
            <a:t>　町内６小中学校の給食が自校方式であること、また、普通会計に属する町立有床診療所を運営していることが、職員数過多となっている主な要因となっている。</a:t>
          </a:r>
        </a:p>
        <a:p>
          <a:r>
            <a:rPr kumimoji="1" lang="ja-JP" altLang="en-US" sz="1200">
              <a:latin typeface="ＭＳ Ｐゴシック" panose="020B0600070205080204" pitchFamily="50" charset="-128"/>
              <a:ea typeface="ＭＳ Ｐゴシック" panose="020B0600070205080204" pitchFamily="50" charset="-128"/>
            </a:rPr>
            <a:t>　職員の定員管理にあたっては、人事関連基本事項の包括的な運営指針である町人事運営基本方針を着実に推進することとしているほか、類似団体との比較や近隣町村との均衡、職員年代構成の推移等を勘案しながら、公共サービスのあり方について総合的な検討を行っ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150495</xdr:rowOff>
    </xdr:from>
    <xdr:to>
      <xdr:col>81</xdr:col>
      <xdr:colOff>44450</xdr:colOff>
      <xdr:row>64</xdr:row>
      <xdr:rowOff>23283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951845"/>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110437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115640</xdr:rowOff>
    </xdr:from>
    <xdr:to>
      <xdr:col>77</xdr:col>
      <xdr:colOff>44450</xdr:colOff>
      <xdr:row>63</xdr:row>
      <xdr:rowOff>150495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916990"/>
          <a:ext cx="8890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26193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1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115640</xdr:rowOff>
    </xdr:from>
    <xdr:to>
      <xdr:col>72</xdr:col>
      <xdr:colOff>203200</xdr:colOff>
      <xdr:row>63</xdr:row>
      <xdr:rowOff>135749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91699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22172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102235</xdr:rowOff>
    </xdr:from>
    <xdr:to>
      <xdr:col>68</xdr:col>
      <xdr:colOff>152400</xdr:colOff>
      <xdr:row>63</xdr:row>
      <xdr:rowOff>135749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903585"/>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53004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24853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143933</xdr:rowOff>
    </xdr:from>
    <xdr:to>
      <xdr:col>81</xdr:col>
      <xdr:colOff>95250</xdr:colOff>
      <xdr:row>64</xdr:row>
      <xdr:rowOff>74083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116010</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9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99695</xdr:rowOff>
    </xdr:from>
    <xdr:to>
      <xdr:col>77</xdr:col>
      <xdr:colOff>95250</xdr:colOff>
      <xdr:row>64</xdr:row>
      <xdr:rowOff>29845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14622</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98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64840</xdr:rowOff>
    </xdr:from>
    <xdr:to>
      <xdr:col>73</xdr:col>
      <xdr:colOff>44450</xdr:colOff>
      <xdr:row>63</xdr:row>
      <xdr:rowOff>166440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8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151217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95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84949</xdr:rowOff>
    </xdr:from>
    <xdr:to>
      <xdr:col>68</xdr:col>
      <xdr:colOff>203200</xdr:colOff>
      <xdr:row>64</xdr:row>
      <xdr:rowOff>15099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88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171326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97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51435</xdr:rowOff>
    </xdr:from>
    <xdr:to>
      <xdr:col>64</xdr:col>
      <xdr:colOff>152400</xdr:colOff>
      <xdr:row>63</xdr:row>
      <xdr:rowOff>153035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137812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類似団体内平均及び県平均より下回っている。</a:t>
          </a:r>
        </a:p>
        <a:p>
          <a:r>
            <a:rPr kumimoji="1" lang="ja-JP" altLang="en-US" sz="1200">
              <a:latin typeface="ＭＳ Ｐゴシック" panose="020B0600070205080204" pitchFamily="50" charset="-128"/>
              <a:ea typeface="ＭＳ Ｐゴシック" panose="020B0600070205080204" pitchFamily="50" charset="-128"/>
            </a:rPr>
            <a:t>　単年度の実質公債費比率は、令和元年度</a:t>
          </a:r>
          <a:r>
            <a:rPr kumimoji="1" lang="en-US" altLang="ja-JP" sz="1200">
              <a:latin typeface="ＭＳ Ｐゴシック" panose="020B0600070205080204" pitchFamily="50" charset="-128"/>
              <a:ea typeface="ＭＳ Ｐゴシック" panose="020B0600070205080204" pitchFamily="50" charset="-128"/>
            </a:rPr>
            <a:t>6.3</a:t>
          </a:r>
          <a:r>
            <a:rPr kumimoji="1" lang="ja-JP" altLang="en-US" sz="1200">
              <a:latin typeface="ＭＳ Ｐゴシック" panose="020B0600070205080204" pitchFamily="50" charset="-128"/>
              <a:ea typeface="ＭＳ Ｐゴシック" panose="020B0600070205080204" pitchFamily="50" charset="-128"/>
            </a:rPr>
            <a:t>％、令和２年度</a:t>
          </a:r>
          <a:r>
            <a:rPr kumimoji="1" lang="en-US" altLang="ja-JP" sz="1200">
              <a:latin typeface="ＭＳ Ｐゴシック" panose="020B0600070205080204" pitchFamily="50" charset="-128"/>
              <a:ea typeface="ＭＳ Ｐゴシック" panose="020B0600070205080204" pitchFamily="50" charset="-128"/>
            </a:rPr>
            <a:t>6.2</a:t>
          </a:r>
          <a:r>
            <a:rPr kumimoji="1" lang="ja-JP" altLang="en-US" sz="1200">
              <a:latin typeface="ＭＳ Ｐゴシック" panose="020B0600070205080204" pitchFamily="50" charset="-128"/>
              <a:ea typeface="ＭＳ Ｐゴシック" panose="020B0600070205080204" pitchFamily="50" charset="-128"/>
            </a:rPr>
            <a:t>％、令和３年度</a:t>
          </a:r>
          <a:r>
            <a:rPr kumimoji="1" lang="en-US" altLang="ja-JP" sz="1200">
              <a:latin typeface="ＭＳ Ｐゴシック" panose="020B0600070205080204" pitchFamily="50" charset="-128"/>
              <a:ea typeface="ＭＳ Ｐゴシック" panose="020B0600070205080204" pitchFamily="50" charset="-128"/>
            </a:rPr>
            <a:t>6.4</a:t>
          </a:r>
          <a:r>
            <a:rPr kumimoji="1" lang="ja-JP" altLang="en-US" sz="1200">
              <a:latin typeface="ＭＳ Ｐゴシック" panose="020B0600070205080204" pitchFamily="50" charset="-128"/>
              <a:ea typeface="ＭＳ Ｐゴシック" panose="020B0600070205080204" pitchFamily="50" charset="-128"/>
            </a:rPr>
            <a:t>％とほぼ横ばいで推移していたものの、令和４年度は</a:t>
          </a:r>
          <a:r>
            <a:rPr kumimoji="1" lang="en-US" altLang="ja-JP" sz="1200">
              <a:latin typeface="ＭＳ Ｐゴシック" panose="020B0600070205080204" pitchFamily="50" charset="-128"/>
              <a:ea typeface="ＭＳ Ｐゴシック" panose="020B0600070205080204" pitchFamily="50" charset="-128"/>
            </a:rPr>
            <a:t>8.9</a:t>
          </a:r>
          <a:r>
            <a:rPr kumimoji="1" lang="ja-JP" altLang="en-US" sz="1200">
              <a:latin typeface="ＭＳ Ｐゴシック" panose="020B0600070205080204" pitchFamily="50" charset="-128"/>
              <a:ea typeface="ＭＳ Ｐゴシック" panose="020B0600070205080204" pitchFamily="50" charset="-128"/>
            </a:rPr>
            <a:t>％と増加したことにより、３ヵ年平均となる実質公債費比率が</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ポイントの影響をうけた。</a:t>
          </a:r>
        </a:p>
        <a:p>
          <a:r>
            <a:rPr kumimoji="1" lang="ja-JP" altLang="en-US" sz="1200">
              <a:latin typeface="ＭＳ Ｐゴシック" panose="020B0600070205080204" pitchFamily="50" charset="-128"/>
              <a:ea typeface="ＭＳ Ｐゴシック" panose="020B0600070205080204" pitchFamily="50" charset="-128"/>
            </a:rPr>
            <a:t>　これは、企業誘致促進に係る奨励補助金の支出に際して、債務負担行為を設定して２ヵ年にわたり分割交付したことで、一時的に</a:t>
          </a:r>
          <a:r>
            <a:rPr kumimoji="1" lang="en-US" altLang="ja-JP" sz="1200">
              <a:latin typeface="ＭＳ Ｐゴシック" panose="020B0600070205080204" pitchFamily="50" charset="-128"/>
              <a:ea typeface="ＭＳ Ｐゴシック" panose="020B0600070205080204" pitchFamily="50" charset="-128"/>
            </a:rPr>
            <a:t>50,000</a:t>
          </a:r>
          <a:r>
            <a:rPr kumimoji="1" lang="ja-JP" altLang="en-US" sz="1200">
              <a:latin typeface="ＭＳ Ｐゴシック" panose="020B0600070205080204" pitchFamily="50" charset="-128"/>
              <a:ea typeface="ＭＳ Ｐゴシック" panose="020B0600070205080204" pitchFamily="50" charset="-128"/>
            </a:rPr>
            <a:t>千円増加したことが主な要因である。</a:t>
          </a:r>
        </a:p>
        <a:p>
          <a:r>
            <a:rPr kumimoji="1" lang="ja-JP" altLang="en-US" sz="1200">
              <a:latin typeface="ＭＳ Ｐゴシック" panose="020B0600070205080204" pitchFamily="50" charset="-128"/>
              <a:ea typeface="ＭＳ Ｐゴシック" panose="020B0600070205080204" pitchFamily="50" charset="-128"/>
            </a:rPr>
            <a:t>　今後とも、年度間の公債費負担の平準化に配意しつつ、効果的な町債の活用に努める。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124460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0815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60113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815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60113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0815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84244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0815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90187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全国平均は上回っているものの、県平均を下回っている。</a:t>
          </a:r>
        </a:p>
        <a:p>
          <a:r>
            <a:rPr kumimoji="1" lang="ja-JP" altLang="en-US" sz="1200">
              <a:latin typeface="ＭＳ Ｐゴシック" panose="020B0600070205080204" pitchFamily="50" charset="-128"/>
              <a:ea typeface="ＭＳ Ｐゴシック" panose="020B0600070205080204" pitchFamily="50" charset="-128"/>
            </a:rPr>
            <a:t>　比率算定の分子となる将来負担額は、町債残高は約</a:t>
          </a:r>
          <a:r>
            <a:rPr kumimoji="1" lang="en-US" altLang="ja-JP" sz="1200">
              <a:latin typeface="ＭＳ Ｐゴシック" panose="020B0600070205080204" pitchFamily="50" charset="-128"/>
              <a:ea typeface="ＭＳ Ｐゴシック" panose="020B0600070205080204" pitchFamily="50" charset="-128"/>
            </a:rPr>
            <a:t>129,927</a:t>
          </a:r>
          <a:r>
            <a:rPr kumimoji="1" lang="ja-JP" altLang="en-US" sz="1200">
              <a:latin typeface="ＭＳ Ｐゴシック" panose="020B0600070205080204" pitchFamily="50" charset="-128"/>
              <a:ea typeface="ＭＳ Ｐゴシック" panose="020B0600070205080204" pitchFamily="50" charset="-128"/>
            </a:rPr>
            <a:t>千円減少しているものの、平成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年の豪雨災害に係る災害復旧事業債等残高の大幅な減少により、充当可能財源等となる基準財政需要額への算入額が約</a:t>
          </a:r>
          <a:r>
            <a:rPr kumimoji="1" lang="en-US" altLang="ja-JP" sz="1200">
              <a:latin typeface="ＭＳ Ｐゴシック" panose="020B0600070205080204" pitchFamily="50" charset="-128"/>
              <a:ea typeface="ＭＳ Ｐゴシック" panose="020B0600070205080204" pitchFamily="50" charset="-128"/>
            </a:rPr>
            <a:t>558,534</a:t>
          </a:r>
          <a:r>
            <a:rPr kumimoji="1" lang="ja-JP" altLang="en-US" sz="1200">
              <a:latin typeface="ＭＳ Ｐゴシック" panose="020B0600070205080204" pitchFamily="50" charset="-128"/>
              <a:ea typeface="ＭＳ Ｐゴシック" panose="020B0600070205080204" pitchFamily="50" charset="-128"/>
            </a:rPr>
            <a:t>千円減少したことが主な要因として挙げられる。</a:t>
          </a:r>
        </a:p>
        <a:p>
          <a:r>
            <a:rPr kumimoji="1" lang="ja-JP" altLang="en-US" sz="1200">
              <a:latin typeface="ＭＳ Ｐゴシック" panose="020B0600070205080204" pitchFamily="50" charset="-128"/>
              <a:ea typeface="ＭＳ Ｐゴシック" panose="020B0600070205080204" pitchFamily="50" charset="-128"/>
            </a:rPr>
            <a:t>　今後とも、基礎的財政収支に配意しつつ、効果的な町債の活用に努める。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146355</xdr:rowOff>
    </xdr:from>
    <xdr:to>
      <xdr:col>81</xdr:col>
      <xdr:colOff>44450</xdr:colOff>
      <xdr:row>15</xdr:row>
      <xdr:rowOff>49225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179800" y="2546655"/>
          <a:ext cx="838200" cy="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146355</xdr:rowOff>
    </xdr:from>
    <xdr:to>
      <xdr:col>77</xdr:col>
      <xdr:colOff>44450</xdr:colOff>
      <xdr:row>17</xdr:row>
      <xdr:rowOff>27737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546655"/>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27737</xdr:rowOff>
    </xdr:from>
    <xdr:to>
      <xdr:col>72</xdr:col>
      <xdr:colOff>203200</xdr:colOff>
      <xdr:row>17</xdr:row>
      <xdr:rowOff>140665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942387"/>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123546</xdr:rowOff>
    </xdr:from>
    <xdr:to>
      <xdr:col>73</xdr:col>
      <xdr:colOff>44450</xdr:colOff>
      <xdr:row>15</xdr:row>
      <xdr:rowOff>53696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48971</xdr:rowOff>
    </xdr:from>
    <xdr:to>
      <xdr:col>68</xdr:col>
      <xdr:colOff>152400</xdr:colOff>
      <xdr:row>17</xdr:row>
      <xdr:rowOff>140665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2963621"/>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35103</xdr:rowOff>
    </xdr:from>
    <xdr:to>
      <xdr:col>68</xdr:col>
      <xdr:colOff>203200</xdr:colOff>
      <xdr:row>15</xdr:row>
      <xdr:rowOff>136703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3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169875</xdr:rowOff>
    </xdr:from>
    <xdr:to>
      <xdr:col>81</xdr:col>
      <xdr:colOff>95250</xdr:colOff>
      <xdr:row>15</xdr:row>
      <xdr:rowOff>100025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57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141952</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54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95555</xdr:rowOff>
    </xdr:from>
    <xdr:to>
      <xdr:col>77</xdr:col>
      <xdr:colOff>95250</xdr:colOff>
      <xdr:row>15</xdr:row>
      <xdr:rowOff>25705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4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10482</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582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148387</xdr:rowOff>
    </xdr:from>
    <xdr:to>
      <xdr:col>73</xdr:col>
      <xdr:colOff>44450</xdr:colOff>
      <xdr:row>17</xdr:row>
      <xdr:rowOff>78537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8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63314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9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89865</xdr:rowOff>
    </xdr:from>
    <xdr:to>
      <xdr:col>68</xdr:col>
      <xdr:colOff>203200</xdr:colOff>
      <xdr:row>18</xdr:row>
      <xdr:rowOff>20015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00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4792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09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169621</xdr:rowOff>
    </xdr:from>
    <xdr:to>
      <xdr:col>64</xdr:col>
      <xdr:colOff>152400</xdr:colOff>
      <xdr:row>17</xdr:row>
      <xdr:rowOff>99771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91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84548</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99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岩手県雫石町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15,559
15,505
608.82
11,444,054
11,158,470
263,848
6,380,724
9,042,524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類似団体内平均、全国平均、県平均いずれも上回っている。</a:t>
          </a:r>
        </a:p>
        <a:p>
          <a:r>
            <a:rPr kumimoji="1" lang="ja-JP" altLang="en-US" sz="1200">
              <a:latin typeface="ＭＳ Ｐゴシック" panose="020B0600070205080204" pitchFamily="50" charset="-128"/>
              <a:ea typeface="ＭＳ Ｐゴシック" panose="020B0600070205080204" pitchFamily="50" charset="-128"/>
            </a:rPr>
            <a:t>　これは、町立有床診療所の会計区分が平成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年度より普通会計となったことで、人件費に相当する経常収支比率が増加したことが主な要因である。</a:t>
          </a:r>
        </a:p>
        <a:p>
          <a:r>
            <a:rPr kumimoji="1" lang="ja-JP" altLang="en-US" sz="1200">
              <a:latin typeface="ＭＳ Ｐゴシック" panose="020B0600070205080204" pitchFamily="50" charset="-128"/>
              <a:ea typeface="ＭＳ Ｐゴシック" panose="020B0600070205080204" pitchFamily="50" charset="-128"/>
            </a:rPr>
            <a:t>　今後も、人事関連基本事項の包括的な運営指針である町人事運営基本方針を着実に推進し、定員管理の適正化に努める。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4536</xdr:rowOff>
    </xdr:from>
    <xdr:to>
      <xdr:col>24</xdr:col>
      <xdr:colOff>25400</xdr:colOff>
      <xdr:row>37</xdr:row>
      <xdr:rowOff>124278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348186"/>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2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4536</xdr:rowOff>
    </xdr:from>
    <xdr:to>
      <xdr:col>19</xdr:col>
      <xdr:colOff>187325</xdr:colOff>
      <xdr:row>38</xdr:row>
      <xdr:rowOff>39915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348186"/>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62791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37193</xdr:rowOff>
    </xdr:from>
    <xdr:to>
      <xdr:col>15</xdr:col>
      <xdr:colOff>98425</xdr:colOff>
      <xdr:row>38</xdr:row>
      <xdr:rowOff>39915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380843"/>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119941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37193</xdr:rowOff>
    </xdr:from>
    <xdr:to>
      <xdr:col>11</xdr:col>
      <xdr:colOff>9525</xdr:colOff>
      <xdr:row>37</xdr:row>
      <xdr:rowOff>58964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3808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128105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138991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45555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8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125186</xdr:rowOff>
    </xdr:from>
    <xdr:to>
      <xdr:col>20</xdr:col>
      <xdr:colOff>38100</xdr:colOff>
      <xdr:row>37</xdr:row>
      <xdr:rowOff>55336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40113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160565</xdr:rowOff>
    </xdr:from>
    <xdr:to>
      <xdr:col>15</xdr:col>
      <xdr:colOff>149225</xdr:colOff>
      <xdr:row>38</xdr:row>
      <xdr:rowOff>90715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75492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157843</xdr:rowOff>
    </xdr:from>
    <xdr:to>
      <xdr:col>11</xdr:col>
      <xdr:colOff>60325</xdr:colOff>
      <xdr:row>37</xdr:row>
      <xdr:rowOff>87993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72770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8164</xdr:rowOff>
    </xdr:from>
    <xdr:to>
      <xdr:col>6</xdr:col>
      <xdr:colOff>171450</xdr:colOff>
      <xdr:row>37</xdr:row>
      <xdr:rowOff>109764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94542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類似団体内平均及び全国平均を上回り、県平均を下回っている。</a:t>
          </a:r>
        </a:p>
        <a:p>
          <a:r>
            <a:rPr kumimoji="1" lang="ja-JP" altLang="en-US" sz="1200">
              <a:latin typeface="ＭＳ Ｐゴシック" panose="020B0600070205080204" pitchFamily="50" charset="-128"/>
              <a:ea typeface="ＭＳ Ｐゴシック" panose="020B0600070205080204" pitchFamily="50" charset="-128"/>
            </a:rPr>
            <a:t>　物件費については、健康センターや火葬場等の保健衛生施設、温泉等の保養・観光施設等の公共施設等を多く保有し、維持管理経費を要している現状にある。</a:t>
          </a:r>
        </a:p>
        <a:p>
          <a:r>
            <a:rPr kumimoji="1" lang="ja-JP" altLang="en-US" sz="1200">
              <a:latin typeface="ＭＳ Ｐゴシック" panose="020B0600070205080204" pitchFamily="50" charset="-128"/>
              <a:ea typeface="ＭＳ Ｐゴシック" panose="020B0600070205080204" pitchFamily="50" charset="-128"/>
            </a:rPr>
            <a:t>　今後も、公共施設等の複合化・合理化等の検討を進めながら、受益者負担の原則による適切な使用料等のあり方を検討していく。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77470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702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165100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7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100330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08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17</xdr:row>
      <xdr:rowOff>100330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46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146067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26670</xdr:rowOff>
    </xdr:from>
    <xdr:to>
      <xdr:col>82</xdr:col>
      <xdr:colOff>158750</xdr:colOff>
      <xdr:row>17</xdr:row>
      <xdr:rowOff>128270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170197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類似団体内平均、全国平均、県平均いずれも下回っている。</a:t>
          </a:r>
        </a:p>
        <a:p>
          <a:r>
            <a:rPr kumimoji="1" lang="ja-JP" altLang="en-US" sz="1200">
              <a:latin typeface="ＭＳ Ｐゴシック" panose="020B0600070205080204" pitchFamily="50" charset="-128"/>
              <a:ea typeface="ＭＳ Ｐゴシック" panose="020B0600070205080204" pitchFamily="50" charset="-128"/>
            </a:rPr>
            <a:t>　扶助費は、障害者自立支援等給付費などの増はあったものの、児童手当などの減により、経常収支比率が減少となった。</a:t>
          </a:r>
        </a:p>
        <a:p>
          <a:r>
            <a:rPr kumimoji="1" lang="ja-JP" altLang="en-US" sz="1200">
              <a:latin typeface="ＭＳ Ｐゴシック" panose="020B0600070205080204" pitchFamily="50" charset="-128"/>
              <a:ea typeface="ＭＳ Ｐゴシック" panose="020B0600070205080204" pitchFamily="50" charset="-128"/>
            </a:rPr>
            <a:t>　今後も、高止まり傾向にある扶助費については、特にも単独の扶助の制度導入に際しては、十分留意し、適正な執行に努める。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167822</xdr:rowOff>
    </xdr:from>
    <xdr:to>
      <xdr:col>24</xdr:col>
      <xdr:colOff>25400</xdr:colOff>
      <xdr:row>56</xdr:row>
      <xdr:rowOff>45357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5975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80934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82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61685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6465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61685</xdr:rowOff>
    </xdr:from>
    <xdr:to>
      <xdr:col>15</xdr:col>
      <xdr:colOff>98425</xdr:colOff>
      <xdr:row>56</xdr:row>
      <xdr:rowOff>143328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6628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58</xdr:row>
      <xdr:rowOff>29028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7445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89099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114499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133549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122662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類似団体内平均、全国平均、県平均いずれも上回っている。</a:t>
          </a:r>
        </a:p>
        <a:p>
          <a:r>
            <a:rPr kumimoji="1" lang="ja-JP" altLang="en-US" sz="1200">
              <a:latin typeface="ＭＳ Ｐゴシック" panose="020B0600070205080204" pitchFamily="50" charset="-128"/>
              <a:ea typeface="ＭＳ Ｐゴシック" panose="020B0600070205080204" pitchFamily="50" charset="-128"/>
            </a:rPr>
            <a:t>　これは、後期高齢者医療、介護保険に係る繰出金において、医療給付費が高水準に推移していることが主な要因である。</a:t>
          </a:r>
        </a:p>
        <a:p>
          <a:r>
            <a:rPr kumimoji="1" lang="ja-JP" altLang="en-US" sz="1200">
              <a:latin typeface="ＭＳ Ｐゴシック" panose="020B0600070205080204" pitchFamily="50" charset="-128"/>
              <a:ea typeface="ＭＳ Ｐゴシック" panose="020B0600070205080204" pitchFamily="50" charset="-128"/>
            </a:rPr>
            <a:t>　今後も、更なる繰出金の増加が見込まれるが、給付費負担金等を抑制する介護予防事業や各種保健活動に一層努める。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58</xdr:row>
      <xdr:rowOff>5080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8882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146050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88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57</xdr:row>
      <xdr:rowOff>168910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91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168910</xdr:rowOff>
    </xdr:from>
    <xdr:to>
      <xdr:col>69</xdr:col>
      <xdr:colOff>92075</xdr:colOff>
      <xdr:row>58</xdr:row>
      <xdr:rowOff>5080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941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125730</xdr:rowOff>
    </xdr:from>
    <xdr:to>
      <xdr:col>82</xdr:col>
      <xdr:colOff>158750</xdr:colOff>
      <xdr:row>58</xdr:row>
      <xdr:rowOff>55880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97807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118110</xdr:rowOff>
    </xdr:from>
    <xdr:to>
      <xdr:col>69</xdr:col>
      <xdr:colOff>142875</xdr:colOff>
      <xdr:row>58</xdr:row>
      <xdr:rowOff>48260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125730</xdr:rowOff>
    </xdr:from>
    <xdr:to>
      <xdr:col>65</xdr:col>
      <xdr:colOff>53975</xdr:colOff>
      <xdr:row>58</xdr:row>
      <xdr:rowOff>55880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40657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類似団体内平均、全国平均、県平均いずれも上回っている。</a:t>
          </a:r>
        </a:p>
        <a:p>
          <a:r>
            <a:rPr kumimoji="1" lang="ja-JP" altLang="en-US" sz="1200">
              <a:latin typeface="ＭＳ Ｐゴシック" panose="020B0600070205080204" pitchFamily="50" charset="-128"/>
              <a:ea typeface="ＭＳ Ｐゴシック" panose="020B0600070205080204" pitchFamily="50" charset="-128"/>
            </a:rPr>
            <a:t>　補助費等が平均を上回る主な要因としては、これは、。</a:t>
          </a:r>
        </a:p>
        <a:p>
          <a:r>
            <a:rPr kumimoji="1" lang="ja-JP" altLang="en-US" sz="1200">
              <a:latin typeface="ＭＳ Ｐゴシック" panose="020B0600070205080204" pitchFamily="50" charset="-128"/>
              <a:ea typeface="ＭＳ Ｐゴシック" panose="020B0600070205080204" pitchFamily="50" charset="-128"/>
            </a:rPr>
            <a:t>　前年度と比較して比率として、歳出額は減額となっているものの、経常一般財源が減額となり、増加している。</a:t>
          </a:r>
        </a:p>
        <a:p>
          <a:r>
            <a:rPr kumimoji="1" lang="ja-JP" altLang="en-US" sz="1200">
              <a:latin typeface="ＭＳ Ｐゴシック" panose="020B0600070205080204" pitchFamily="50" charset="-128"/>
              <a:ea typeface="ＭＳ Ｐゴシック" panose="020B0600070205080204" pitchFamily="50" charset="-128"/>
            </a:rPr>
            <a:t>　今後も、単独の補助交付金については、補助率や終期設定等の基準を検証しながら、精査に努める。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11067</xdr:rowOff>
    </xdr:from>
    <xdr:to>
      <xdr:col>82</xdr:col>
      <xdr:colOff>107950</xdr:colOff>
      <xdr:row>37</xdr:row>
      <xdr:rowOff>76381</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35471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30678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31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11067</xdr:rowOff>
    </xdr:from>
    <xdr:to>
      <xdr:col>78</xdr:col>
      <xdr:colOff>69850</xdr:colOff>
      <xdr:row>37</xdr:row>
      <xdr:rowOff>11067</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3547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54083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8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11067</xdr:rowOff>
    </xdr:from>
    <xdr:to>
      <xdr:col>73</xdr:col>
      <xdr:colOff>180975</xdr:colOff>
      <xdr:row>37</xdr:row>
      <xdr:rowOff>115570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354717"/>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138991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110672</xdr:rowOff>
    </xdr:from>
    <xdr:to>
      <xdr:col>69</xdr:col>
      <xdr:colOff>92075</xdr:colOff>
      <xdr:row>37</xdr:row>
      <xdr:rowOff>115570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282872"/>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99803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60614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25581</xdr:rowOff>
    </xdr:from>
    <xdr:to>
      <xdr:col>82</xdr:col>
      <xdr:colOff>158750</xdr:colOff>
      <xdr:row>37</xdr:row>
      <xdr:rowOff>127181</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169108</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34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131717</xdr:rowOff>
    </xdr:from>
    <xdr:to>
      <xdr:col>78</xdr:col>
      <xdr:colOff>120650</xdr:colOff>
      <xdr:row>37</xdr:row>
      <xdr:rowOff>61867</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46644</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390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131717</xdr:rowOff>
    </xdr:from>
    <xdr:to>
      <xdr:col>74</xdr:col>
      <xdr:colOff>31750</xdr:colOff>
      <xdr:row>37</xdr:row>
      <xdr:rowOff>61867</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46644</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3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59872</xdr:rowOff>
    </xdr:from>
    <xdr:to>
      <xdr:col>65</xdr:col>
      <xdr:colOff>53975</xdr:colOff>
      <xdr:row>36</xdr:row>
      <xdr:rowOff>161472</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146249</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全国平均を上回っているが、全国平均及び県平均を下回っている。</a:t>
          </a:r>
        </a:p>
        <a:p>
          <a:r>
            <a:rPr kumimoji="1" lang="ja-JP" altLang="en-US" sz="1200">
              <a:latin typeface="ＭＳ Ｐゴシック" panose="020B0600070205080204" pitchFamily="50" charset="-128"/>
              <a:ea typeface="ＭＳ Ｐゴシック" panose="020B0600070205080204" pitchFamily="50" charset="-128"/>
            </a:rPr>
            <a:t>　小中学校の改修や消防・防災施設整備などの大規模な普通建設事業が続き、元金償還が開始となったことで、経常収支比率が増加となっており、今後、橋梁架替工事やスポーツ施設整備費等に係る町債の償還により、負担増が見込まれている。</a:t>
          </a:r>
        </a:p>
        <a:p>
          <a:r>
            <a:rPr kumimoji="1" lang="ja-JP" altLang="en-US" sz="1200">
              <a:latin typeface="ＭＳ Ｐゴシック" panose="020B0600070205080204" pitchFamily="50" charset="-128"/>
              <a:ea typeface="ＭＳ Ｐゴシック" panose="020B0600070205080204" pitchFamily="50" charset="-128"/>
            </a:rPr>
            <a:t>　今後とも、年度間の公債費負担の平準化に配意しつつ、効果的な町債の活用に努める。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14987</xdr:rowOff>
    </xdr:from>
    <xdr:to>
      <xdr:col>24</xdr:col>
      <xdr:colOff>25400</xdr:colOff>
      <xdr:row>77</xdr:row>
      <xdr:rowOff>78994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16637"/>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14987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2029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1270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198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28702</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198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271</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135637</xdr:rowOff>
    </xdr:from>
    <xdr:to>
      <xdr:col>20</xdr:col>
      <xdr:colOff>38100</xdr:colOff>
      <xdr:row>77</xdr:row>
      <xdr:rowOff>65787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75963</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149352</xdr:rowOff>
    </xdr:from>
    <xdr:to>
      <xdr:col>6</xdr:col>
      <xdr:colOff>171450</xdr:colOff>
      <xdr:row>77</xdr:row>
      <xdr:rowOff>79502</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89679</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類似団体内平均、全国平均、県平均いずれも上回っている。</a:t>
          </a:r>
        </a:p>
        <a:p>
          <a:r>
            <a:rPr kumimoji="1" lang="ja-JP" altLang="en-US" sz="1200">
              <a:latin typeface="ＭＳ Ｐゴシック" panose="020B0600070205080204" pitchFamily="50" charset="-128"/>
              <a:ea typeface="ＭＳ Ｐゴシック" panose="020B0600070205080204" pitchFamily="50" charset="-128"/>
            </a:rPr>
            <a:t>　主に、補助費等や人件費が各平均を上回っていることが影響しており、要因としては、各性質別記載のとおりである。</a:t>
          </a:r>
        </a:p>
        <a:p>
          <a:r>
            <a:rPr kumimoji="1" lang="ja-JP" altLang="en-US" sz="1200">
              <a:latin typeface="ＭＳ Ｐゴシック" panose="020B0600070205080204" pitchFamily="50" charset="-128"/>
              <a:ea typeface="ＭＳ Ｐゴシック" panose="020B0600070205080204" pitchFamily="50" charset="-128"/>
            </a:rPr>
            <a:t>　今後は、あるべき住民サービスの視点に立ち、施設の統廃合も含めた行政経営経費の合理化を図りながら、節減に努める。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78</xdr:row>
      <xdr:rowOff>154432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33550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133858</xdr:rowOff>
    </xdr:from>
    <xdr:to>
      <xdr:col>78</xdr:col>
      <xdr:colOff>69850</xdr:colOff>
      <xdr:row>78</xdr:row>
      <xdr:rowOff>94996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33550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94996</xdr:rowOff>
    </xdr:from>
    <xdr:to>
      <xdr:col>73</xdr:col>
      <xdr:colOff>180975</xdr:colOff>
      <xdr:row>79</xdr:row>
      <xdr:rowOff>24130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4680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108713</xdr:rowOff>
    </xdr:from>
    <xdr:to>
      <xdr:col>69</xdr:col>
      <xdr:colOff>92075</xdr:colOff>
      <xdr:row>79</xdr:row>
      <xdr:rowOff>24130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4818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103632</xdr:rowOff>
    </xdr:from>
    <xdr:to>
      <xdr:col>82</xdr:col>
      <xdr:colOff>158750</xdr:colOff>
      <xdr:row>79</xdr:row>
      <xdr:rowOff>33782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75709</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44196</xdr:rowOff>
    </xdr:from>
    <xdr:to>
      <xdr:col>74</xdr:col>
      <xdr:colOff>31750</xdr:colOff>
      <xdr:row>78</xdr:row>
      <xdr:rowOff>145796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130573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57913</xdr:rowOff>
    </xdr:from>
    <xdr:to>
      <xdr:col>65</xdr:col>
      <xdr:colOff>53975</xdr:colOff>
      <xdr:row>78</xdr:row>
      <xdr:rowOff>159513</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144290</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岩手県雫石町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105639</xdr:rowOff>
    </xdr:from>
    <xdr:to>
      <xdr:col>29</xdr:col>
      <xdr:colOff>127000</xdr:colOff>
      <xdr:row>15</xdr:row>
      <xdr:rowOff>8242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53564"/>
          <a:ext cx="647700" cy="74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129227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20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8242</xdr:rowOff>
    </xdr:from>
    <xdr:to>
      <xdr:col>26</xdr:col>
      <xdr:colOff>50800</xdr:colOff>
      <xdr:row>15</xdr:row>
      <xdr:rowOff>36817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27617"/>
          <a:ext cx="6985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90682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36817</xdr:rowOff>
    </xdr:from>
    <xdr:to>
      <xdr:col>22</xdr:col>
      <xdr:colOff>114300</xdr:colOff>
      <xdr:row>15</xdr:row>
      <xdr:rowOff>49632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56192"/>
          <a:ext cx="698500" cy="12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103039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49632</xdr:rowOff>
    </xdr:from>
    <xdr:to>
      <xdr:col>18</xdr:col>
      <xdr:colOff>177800</xdr:colOff>
      <xdr:row>15</xdr:row>
      <xdr:rowOff>112852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69007"/>
          <a:ext cx="698500" cy="63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93502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116413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54839</xdr:rowOff>
    </xdr:from>
    <xdr:to>
      <xdr:col>29</xdr:col>
      <xdr:colOff>177800</xdr:colOff>
      <xdr:row>14</xdr:row>
      <xdr:rowOff>156439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02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71366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4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128892</xdr:rowOff>
    </xdr:from>
    <xdr:to>
      <xdr:col>26</xdr:col>
      <xdr:colOff>101600</xdr:colOff>
      <xdr:row>15</xdr:row>
      <xdr:rowOff>59042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76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69219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45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157467</xdr:rowOff>
    </xdr:from>
    <xdr:to>
      <xdr:col>22</xdr:col>
      <xdr:colOff>165100</xdr:colOff>
      <xdr:row>15</xdr:row>
      <xdr:rowOff>87617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05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97794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7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170282</xdr:rowOff>
    </xdr:from>
    <xdr:to>
      <xdr:col>19</xdr:col>
      <xdr:colOff>38100</xdr:colOff>
      <xdr:row>15</xdr:row>
      <xdr:rowOff>100432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18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110609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8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62052</xdr:rowOff>
    </xdr:from>
    <xdr:to>
      <xdr:col>15</xdr:col>
      <xdr:colOff>101600</xdr:colOff>
      <xdr:row>15</xdr:row>
      <xdr:rowOff>163652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81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2379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5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148740</xdr:rowOff>
    </xdr:from>
    <xdr:to>
      <xdr:col>29</xdr:col>
      <xdr:colOff>127000</xdr:colOff>
      <xdr:row>35</xdr:row>
      <xdr:rowOff>337929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59090"/>
          <a:ext cx="647700" cy="189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1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337929</xdr:rowOff>
    </xdr:from>
    <xdr:to>
      <xdr:col>26</xdr:col>
      <xdr:colOff>50800</xdr:colOff>
      <xdr:row>36</xdr:row>
      <xdr:rowOff>46830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48279"/>
          <a:ext cx="698500" cy="51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109702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46830</xdr:rowOff>
    </xdr:from>
    <xdr:to>
      <xdr:col>22</xdr:col>
      <xdr:colOff>114300</xdr:colOff>
      <xdr:row>36</xdr:row>
      <xdr:rowOff>61918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000080"/>
          <a:ext cx="698500" cy="15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135488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60820</xdr:rowOff>
    </xdr:from>
    <xdr:to>
      <xdr:col>18</xdr:col>
      <xdr:colOff>177800</xdr:colOff>
      <xdr:row>36</xdr:row>
      <xdr:rowOff>61918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014070"/>
          <a:ext cx="698500" cy="1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116720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97940</xdr:rowOff>
    </xdr:from>
    <xdr:to>
      <xdr:col>29</xdr:col>
      <xdr:colOff>177800</xdr:colOff>
      <xdr:row>35</xdr:row>
      <xdr:rowOff>199540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08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285917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287129</xdr:rowOff>
    </xdr:from>
    <xdr:to>
      <xdr:col>26</xdr:col>
      <xdr:colOff>101600</xdr:colOff>
      <xdr:row>36</xdr:row>
      <xdr:rowOff>45829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97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56006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666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338930</xdr:rowOff>
    </xdr:from>
    <xdr:to>
      <xdr:col>22</xdr:col>
      <xdr:colOff>165100</xdr:colOff>
      <xdr:row>36</xdr:row>
      <xdr:rowOff>97630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49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107807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7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11118</xdr:rowOff>
    </xdr:from>
    <xdr:to>
      <xdr:col>19</xdr:col>
      <xdr:colOff>38100</xdr:colOff>
      <xdr:row>36</xdr:row>
      <xdr:rowOff>112718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64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122895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73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10020</xdr:rowOff>
    </xdr:from>
    <xdr:to>
      <xdr:col>15</xdr:col>
      <xdr:colOff>101600</xdr:colOff>
      <xdr:row>36</xdr:row>
      <xdr:rowOff>111620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63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121797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73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岩手県雫石町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15,559
15,505
608.82
11,444,054
11,158,470
263,848
6,380,724
9,042,524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78464</xdr:rowOff>
    </xdr:from>
    <xdr:to>
      <xdr:col>24</xdr:col>
      <xdr:colOff>63500</xdr:colOff>
      <xdr:row>32</xdr:row>
      <xdr:rowOff>137743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564864"/>
          <a:ext cx="838200" cy="5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1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137743</xdr:rowOff>
    </xdr:from>
    <xdr:to>
      <xdr:col>19</xdr:col>
      <xdr:colOff>177800</xdr:colOff>
      <xdr:row>32</xdr:row>
      <xdr:rowOff>146972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624143"/>
          <a:ext cx="889000" cy="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125906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146972</xdr:rowOff>
    </xdr:from>
    <xdr:to>
      <xdr:col>15</xdr:col>
      <xdr:colOff>50800</xdr:colOff>
      <xdr:row>33</xdr:row>
      <xdr:rowOff>149158</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5633372"/>
          <a:ext cx="889000" cy="17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147294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149158</xdr:rowOff>
    </xdr:from>
    <xdr:to>
      <xdr:col>10</xdr:col>
      <xdr:colOff>114300</xdr:colOff>
      <xdr:row>34</xdr:row>
      <xdr:rowOff>25014</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5807008"/>
          <a:ext cx="889000" cy="4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101517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117076</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27664</xdr:rowOff>
    </xdr:from>
    <xdr:to>
      <xdr:col>24</xdr:col>
      <xdr:colOff>114300</xdr:colOff>
      <xdr:row>32</xdr:row>
      <xdr:rowOff>129264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51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50541</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36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86943</xdr:rowOff>
    </xdr:from>
    <xdr:to>
      <xdr:col>20</xdr:col>
      <xdr:colOff>38100</xdr:colOff>
      <xdr:row>33</xdr:row>
      <xdr:rowOff>17093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5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33620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497795" y="534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96172</xdr:rowOff>
    </xdr:from>
    <xdr:to>
      <xdr:col>15</xdr:col>
      <xdr:colOff>101600</xdr:colOff>
      <xdr:row>33</xdr:row>
      <xdr:rowOff>26322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58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42849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08795" y="535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98358</xdr:rowOff>
    </xdr:from>
    <xdr:to>
      <xdr:col>10</xdr:col>
      <xdr:colOff>165100</xdr:colOff>
      <xdr:row>34</xdr:row>
      <xdr:rowOff>28508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7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45035</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19795" y="55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145664</xdr:rowOff>
    </xdr:from>
    <xdr:to>
      <xdr:col>6</xdr:col>
      <xdr:colOff>38100</xdr:colOff>
      <xdr:row>34</xdr:row>
      <xdr:rowOff>75814</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80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92341</xdr:rowOff>
    </xdr:from>
    <xdr:ext cx="599010"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30795" y="557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74537</xdr:rowOff>
    </xdr:from>
    <xdr:to>
      <xdr:col>24</xdr:col>
      <xdr:colOff>63500</xdr:colOff>
      <xdr:row>56</xdr:row>
      <xdr:rowOff>15710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04287"/>
          <a:ext cx="838200" cy="1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16756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17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15710</xdr:rowOff>
    </xdr:from>
    <xdr:to>
      <xdr:col>19</xdr:col>
      <xdr:colOff>177800</xdr:colOff>
      <xdr:row>56</xdr:row>
      <xdr:rowOff>80073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16910"/>
          <a:ext cx="889000" cy="6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59936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80073</xdr:rowOff>
    </xdr:from>
    <xdr:to>
      <xdr:col>15</xdr:col>
      <xdr:colOff>50800</xdr:colOff>
      <xdr:row>56</xdr:row>
      <xdr:rowOff>133655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81273"/>
          <a:ext cx="889000" cy="5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128820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9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133655</xdr:rowOff>
    </xdr:from>
    <xdr:to>
      <xdr:col>10</xdr:col>
      <xdr:colOff>114300</xdr:colOff>
      <xdr:row>57</xdr:row>
      <xdr:rowOff>80429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34855"/>
          <a:ext cx="889000" cy="1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166793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3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55707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23737</xdr:rowOff>
    </xdr:from>
    <xdr:to>
      <xdr:col>24</xdr:col>
      <xdr:colOff>114300</xdr:colOff>
      <xdr:row>55</xdr:row>
      <xdr:rowOff>125337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5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46614</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04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136360</xdr:rowOff>
    </xdr:from>
    <xdr:to>
      <xdr:col>20</xdr:col>
      <xdr:colOff>38100</xdr:colOff>
      <xdr:row>56</xdr:row>
      <xdr:rowOff>66510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6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83037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34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29273</xdr:rowOff>
    </xdr:from>
    <xdr:to>
      <xdr:col>15</xdr:col>
      <xdr:colOff>101600</xdr:colOff>
      <xdr:row>56</xdr:row>
      <xdr:rowOff>130873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147400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0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82855</xdr:rowOff>
    </xdr:from>
    <xdr:to>
      <xdr:col>10</xdr:col>
      <xdr:colOff>165100</xdr:colOff>
      <xdr:row>57</xdr:row>
      <xdr:rowOff>13005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8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29532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45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29629</xdr:rowOff>
    </xdr:from>
    <xdr:to>
      <xdr:col>6</xdr:col>
      <xdr:colOff>38100</xdr:colOff>
      <xdr:row>57</xdr:row>
      <xdr:rowOff>131229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0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122356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9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125870</xdr:rowOff>
    </xdr:from>
    <xdr:to>
      <xdr:col>24</xdr:col>
      <xdr:colOff>63500</xdr:colOff>
      <xdr:row>74</xdr:row>
      <xdr:rowOff>149530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813170"/>
          <a:ext cx="8382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43507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4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149530</xdr:rowOff>
    </xdr:from>
    <xdr:to>
      <xdr:col>19</xdr:col>
      <xdr:colOff>177800</xdr:colOff>
      <xdr:row>75</xdr:row>
      <xdr:rowOff>26383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836830"/>
          <a:ext cx="889000" cy="4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156298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5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26383</xdr:rowOff>
    </xdr:from>
    <xdr:to>
      <xdr:col>15</xdr:col>
      <xdr:colOff>50800</xdr:colOff>
      <xdr:row>75</xdr:row>
      <xdr:rowOff>89179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885133"/>
          <a:ext cx="889000" cy="6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169443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89179</xdr:rowOff>
    </xdr:from>
    <xdr:to>
      <xdr:col>10</xdr:col>
      <xdr:colOff>114300</xdr:colOff>
      <xdr:row>75</xdr:row>
      <xdr:rowOff>104747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947929"/>
          <a:ext cx="8890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34455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40832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75070</xdr:rowOff>
    </xdr:from>
    <xdr:to>
      <xdr:col>24</xdr:col>
      <xdr:colOff>114300</xdr:colOff>
      <xdr:row>75</xdr:row>
      <xdr:rowOff>5220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7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97947</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61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98730</xdr:rowOff>
    </xdr:from>
    <xdr:to>
      <xdr:col>20</xdr:col>
      <xdr:colOff>38100</xdr:colOff>
      <xdr:row>75</xdr:row>
      <xdr:rowOff>28880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7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45407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56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147033</xdr:rowOff>
    </xdr:from>
    <xdr:to>
      <xdr:col>15</xdr:col>
      <xdr:colOff>101600</xdr:colOff>
      <xdr:row>75</xdr:row>
      <xdr:rowOff>77183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83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93710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60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38379</xdr:rowOff>
    </xdr:from>
    <xdr:to>
      <xdr:col>10</xdr:col>
      <xdr:colOff>165100</xdr:colOff>
      <xdr:row>75</xdr:row>
      <xdr:rowOff>139979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8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156506</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6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53947</xdr:rowOff>
    </xdr:from>
    <xdr:to>
      <xdr:col>6</xdr:col>
      <xdr:colOff>38100</xdr:colOff>
      <xdr:row>75</xdr:row>
      <xdr:rowOff>155547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91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624</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68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19214</xdr:rowOff>
    </xdr:from>
    <xdr:to>
      <xdr:col>24</xdr:col>
      <xdr:colOff>63500</xdr:colOff>
      <xdr:row>94</xdr:row>
      <xdr:rowOff>108750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135514"/>
          <a:ext cx="8382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114901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3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19214</xdr:rowOff>
    </xdr:from>
    <xdr:to>
      <xdr:col>19</xdr:col>
      <xdr:colOff>177800</xdr:colOff>
      <xdr:row>95</xdr:row>
      <xdr:rowOff>145898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135514"/>
          <a:ext cx="889000" cy="29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109757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145898</xdr:rowOff>
    </xdr:from>
    <xdr:to>
      <xdr:col>15</xdr:col>
      <xdr:colOff>50800</xdr:colOff>
      <xdr:row>96</xdr:row>
      <xdr:rowOff>11291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33648"/>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66336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11291</xdr:rowOff>
    </xdr:from>
    <xdr:to>
      <xdr:col>10</xdr:col>
      <xdr:colOff>114300</xdr:colOff>
      <xdr:row>96</xdr:row>
      <xdr:rowOff>51943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70491"/>
          <a:ext cx="889000" cy="4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63110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96931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5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57950</xdr:rowOff>
    </xdr:from>
    <xdr:to>
      <xdr:col>24</xdr:col>
      <xdr:colOff>114300</xdr:colOff>
      <xdr:row>94</xdr:row>
      <xdr:rowOff>159550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80827</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02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139864</xdr:rowOff>
    </xdr:from>
    <xdr:to>
      <xdr:col>20</xdr:col>
      <xdr:colOff>38100</xdr:colOff>
      <xdr:row>94</xdr:row>
      <xdr:rowOff>70014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0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86541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585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95098</xdr:rowOff>
    </xdr:from>
    <xdr:to>
      <xdr:col>15</xdr:col>
      <xdr:colOff>101600</xdr:colOff>
      <xdr:row>96</xdr:row>
      <xdr:rowOff>25248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8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41775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15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131941</xdr:rowOff>
    </xdr:from>
    <xdr:to>
      <xdr:col>10</xdr:col>
      <xdr:colOff>165100</xdr:colOff>
      <xdr:row>96</xdr:row>
      <xdr:rowOff>62091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1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78618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19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1143</xdr:rowOff>
    </xdr:from>
    <xdr:to>
      <xdr:col>6</xdr:col>
      <xdr:colOff>38100</xdr:colOff>
      <xdr:row>96</xdr:row>
      <xdr:rowOff>102743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6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119270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23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160676</xdr:rowOff>
    </xdr:from>
    <xdr:to>
      <xdr:col>55</xdr:col>
      <xdr:colOff>0</xdr:colOff>
      <xdr:row>36</xdr:row>
      <xdr:rowOff>9576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161426"/>
          <a:ext cx="838200" cy="2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139788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40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59118</xdr:rowOff>
    </xdr:from>
    <xdr:to>
      <xdr:col>50</xdr:col>
      <xdr:colOff>114300</xdr:colOff>
      <xdr:row>36</xdr:row>
      <xdr:rowOff>9576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716968"/>
          <a:ext cx="889000" cy="46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127316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59118</xdr:rowOff>
    </xdr:from>
    <xdr:to>
      <xdr:col>45</xdr:col>
      <xdr:colOff>177800</xdr:colOff>
      <xdr:row>36</xdr:row>
      <xdr:rowOff>62497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716968"/>
          <a:ext cx="889000" cy="5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168400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34187</xdr:rowOff>
    </xdr:from>
    <xdr:to>
      <xdr:col>41</xdr:col>
      <xdr:colOff>50800</xdr:colOff>
      <xdr:row>36</xdr:row>
      <xdr:rowOff>62497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206387"/>
          <a:ext cx="889000" cy="2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32388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34116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109876</xdr:rowOff>
    </xdr:from>
    <xdr:to>
      <xdr:col>55</xdr:col>
      <xdr:colOff>50800</xdr:colOff>
      <xdr:row>36</xdr:row>
      <xdr:rowOff>40026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1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132753</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130226</xdr:rowOff>
    </xdr:from>
    <xdr:to>
      <xdr:col>50</xdr:col>
      <xdr:colOff>165100</xdr:colOff>
      <xdr:row>36</xdr:row>
      <xdr:rowOff>60376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76903</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90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8318</xdr:rowOff>
    </xdr:from>
    <xdr:to>
      <xdr:col>46</xdr:col>
      <xdr:colOff>38100</xdr:colOff>
      <xdr:row>33</xdr:row>
      <xdr:rowOff>109918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66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126445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44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11697</xdr:rowOff>
    </xdr:from>
    <xdr:to>
      <xdr:col>41</xdr:col>
      <xdr:colOff>101600</xdr:colOff>
      <xdr:row>36</xdr:row>
      <xdr:rowOff>113297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8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129824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5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154837</xdr:rowOff>
    </xdr:from>
    <xdr:to>
      <xdr:col>36</xdr:col>
      <xdr:colOff>165100</xdr:colOff>
      <xdr:row>36</xdr:row>
      <xdr:rowOff>84987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5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101514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9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94239</xdr:rowOff>
    </xdr:from>
    <xdr:to>
      <xdr:col>55</xdr:col>
      <xdr:colOff>0</xdr:colOff>
      <xdr:row>56</xdr:row>
      <xdr:rowOff>131227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523989"/>
          <a:ext cx="838200" cy="20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151292</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81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55964</xdr:rowOff>
    </xdr:from>
    <xdr:to>
      <xdr:col>50</xdr:col>
      <xdr:colOff>114300</xdr:colOff>
      <xdr:row>56</xdr:row>
      <xdr:rowOff>131227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657164"/>
          <a:ext cx="889000" cy="7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5565</xdr:rowOff>
    </xdr:from>
    <xdr:to>
      <xdr:col>45</xdr:col>
      <xdr:colOff>177800</xdr:colOff>
      <xdr:row>56</xdr:row>
      <xdr:rowOff>55964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435315"/>
          <a:ext cx="889000" cy="22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64168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15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5565</xdr:rowOff>
    </xdr:from>
    <xdr:to>
      <xdr:col>41</xdr:col>
      <xdr:colOff>50800</xdr:colOff>
      <xdr:row>55</xdr:row>
      <xdr:rowOff>31679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435315"/>
          <a:ext cx="889000" cy="2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105701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3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40847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64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43439</xdr:rowOff>
    </xdr:from>
    <xdr:to>
      <xdr:col>55</xdr:col>
      <xdr:colOff>50800</xdr:colOff>
      <xdr:row>55</xdr:row>
      <xdr:rowOff>145039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47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66316</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32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80427</xdr:rowOff>
    </xdr:from>
    <xdr:to>
      <xdr:col>50</xdr:col>
      <xdr:colOff>165100</xdr:colOff>
      <xdr:row>57</xdr:row>
      <xdr:rowOff>10577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7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5164</xdr:rowOff>
    </xdr:from>
    <xdr:to>
      <xdr:col>46</xdr:col>
      <xdr:colOff>38100</xdr:colOff>
      <xdr:row>56</xdr:row>
      <xdr:rowOff>106764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0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97891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69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126215</xdr:rowOff>
    </xdr:from>
    <xdr:to>
      <xdr:col>41</xdr:col>
      <xdr:colOff>101600</xdr:colOff>
      <xdr:row>55</xdr:row>
      <xdr:rowOff>56365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38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72892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15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152329</xdr:rowOff>
    </xdr:from>
    <xdr:to>
      <xdr:col>36</xdr:col>
      <xdr:colOff>165100</xdr:colOff>
      <xdr:row>55</xdr:row>
      <xdr:rowOff>82479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41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99006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18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102533</xdr:rowOff>
    </xdr:from>
    <xdr:to>
      <xdr:col>55</xdr:col>
      <xdr:colOff>0</xdr:colOff>
      <xdr:row>77</xdr:row>
      <xdr:rowOff>150330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132733"/>
          <a:ext cx="838200" cy="21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48486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0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68644</xdr:rowOff>
    </xdr:from>
    <xdr:to>
      <xdr:col>50</xdr:col>
      <xdr:colOff>114300</xdr:colOff>
      <xdr:row>77</xdr:row>
      <xdr:rowOff>150330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927394"/>
          <a:ext cx="889000" cy="42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109720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49765</xdr:rowOff>
    </xdr:from>
    <xdr:to>
      <xdr:col>45</xdr:col>
      <xdr:colOff>177800</xdr:colOff>
      <xdr:row>75</xdr:row>
      <xdr:rowOff>68644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737065"/>
          <a:ext cx="889000" cy="19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31475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6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98743</xdr:rowOff>
    </xdr:from>
    <xdr:to>
      <xdr:col>41</xdr:col>
      <xdr:colOff>50800</xdr:colOff>
      <xdr:row>74</xdr:row>
      <xdr:rowOff>49765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2614593"/>
          <a:ext cx="889000" cy="12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13664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18406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2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51733</xdr:rowOff>
    </xdr:from>
    <xdr:to>
      <xdr:col>55</xdr:col>
      <xdr:colOff>50800</xdr:colOff>
      <xdr:row>76</xdr:row>
      <xdr:rowOff>153333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08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74610</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93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99530</xdr:rowOff>
    </xdr:from>
    <xdr:to>
      <xdr:col>50</xdr:col>
      <xdr:colOff>165100</xdr:colOff>
      <xdr:row>78</xdr:row>
      <xdr:rowOff>29680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20807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39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17844</xdr:rowOff>
    </xdr:from>
    <xdr:to>
      <xdr:col>46</xdr:col>
      <xdr:colOff>38100</xdr:colOff>
      <xdr:row>75</xdr:row>
      <xdr:rowOff>119444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87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135971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65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170415</xdr:rowOff>
    </xdr:from>
    <xdr:to>
      <xdr:col>41</xdr:col>
      <xdr:colOff>101600</xdr:colOff>
      <xdr:row>74</xdr:row>
      <xdr:rowOff>100565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6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117092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46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47943</xdr:rowOff>
    </xdr:from>
    <xdr:to>
      <xdr:col>36</xdr:col>
      <xdr:colOff>165100</xdr:colOff>
      <xdr:row>73</xdr:row>
      <xdr:rowOff>149543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56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166070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33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74371</xdr:rowOff>
    </xdr:from>
    <xdr:to>
      <xdr:col>55</xdr:col>
      <xdr:colOff>0</xdr:colOff>
      <xdr:row>96</xdr:row>
      <xdr:rowOff>45110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362121"/>
          <a:ext cx="838200" cy="14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119397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45110</xdr:rowOff>
    </xdr:from>
    <xdr:to>
      <xdr:col>50</xdr:col>
      <xdr:colOff>114300</xdr:colOff>
      <xdr:row>97</xdr:row>
      <xdr:rowOff>29756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504310"/>
          <a:ext cx="889000" cy="15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131381</xdr:rowOff>
    </xdr:from>
    <xdr:to>
      <xdr:col>45</xdr:col>
      <xdr:colOff>177800</xdr:colOff>
      <xdr:row>97</xdr:row>
      <xdr:rowOff>29756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419131"/>
          <a:ext cx="889000" cy="2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108169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131381</xdr:rowOff>
    </xdr:from>
    <xdr:to>
      <xdr:col>41</xdr:col>
      <xdr:colOff>50800</xdr:colOff>
      <xdr:row>96</xdr:row>
      <xdr:rowOff>128612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419131"/>
          <a:ext cx="889000" cy="16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24210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8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148658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2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23571</xdr:rowOff>
    </xdr:from>
    <xdr:to>
      <xdr:col>55</xdr:col>
      <xdr:colOff>50800</xdr:colOff>
      <xdr:row>95</xdr:row>
      <xdr:rowOff>125171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3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46448</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16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165760</xdr:rowOff>
    </xdr:from>
    <xdr:to>
      <xdr:col>50</xdr:col>
      <xdr:colOff>165100</xdr:colOff>
      <xdr:row>96</xdr:row>
      <xdr:rowOff>95910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87037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54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150406</xdr:rowOff>
    </xdr:from>
    <xdr:to>
      <xdr:col>46</xdr:col>
      <xdr:colOff>38100</xdr:colOff>
      <xdr:row>97</xdr:row>
      <xdr:rowOff>80556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71683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0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80581</xdr:rowOff>
    </xdr:from>
    <xdr:to>
      <xdr:col>41</xdr:col>
      <xdr:colOff>101600</xdr:colOff>
      <xdr:row>96</xdr:row>
      <xdr:rowOff>10731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3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27258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1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77812</xdr:rowOff>
    </xdr:from>
    <xdr:to>
      <xdr:col>36</xdr:col>
      <xdr:colOff>165100</xdr:colOff>
      <xdr:row>97</xdr:row>
      <xdr:rowOff>7962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53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170539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62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42621</xdr:rowOff>
    </xdr:from>
    <xdr:to>
      <xdr:col>85</xdr:col>
      <xdr:colOff>127000</xdr:colOff>
      <xdr:row>39</xdr:row>
      <xdr:rowOff>43205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29171"/>
          <a:ext cx="8382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42075</xdr:rowOff>
    </xdr:from>
    <xdr:to>
      <xdr:col>81</xdr:col>
      <xdr:colOff>50800</xdr:colOff>
      <xdr:row>39</xdr:row>
      <xdr:rowOff>42621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28625"/>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135471</xdr:rowOff>
    </xdr:from>
    <xdr:to>
      <xdr:col>76</xdr:col>
      <xdr:colOff>114300</xdr:colOff>
      <xdr:row>39</xdr:row>
      <xdr:rowOff>42075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650571"/>
          <a:ext cx="889000" cy="7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108788</xdr:rowOff>
    </xdr:from>
    <xdr:to>
      <xdr:col>71</xdr:col>
      <xdr:colOff>177800</xdr:colOff>
      <xdr:row>38</xdr:row>
      <xdr:rowOff>135471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452438"/>
          <a:ext cx="889000" cy="19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9301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69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38092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2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163855</xdr:rowOff>
    </xdr:from>
    <xdr:to>
      <xdr:col>85</xdr:col>
      <xdr:colOff>177800</xdr:colOff>
      <xdr:row>39</xdr:row>
      <xdr:rowOff>94005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313932"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02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163271</xdr:rowOff>
    </xdr:from>
    <xdr:to>
      <xdr:col>81</xdr:col>
      <xdr:colOff>101600</xdr:colOff>
      <xdr:row>39</xdr:row>
      <xdr:rowOff>93421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84548</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7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162725</xdr:rowOff>
    </xdr:from>
    <xdr:to>
      <xdr:col>76</xdr:col>
      <xdr:colOff>165100</xdr:colOff>
      <xdr:row>39</xdr:row>
      <xdr:rowOff>92875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84002</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70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84671</xdr:rowOff>
    </xdr:from>
    <xdr:to>
      <xdr:col>72</xdr:col>
      <xdr:colOff>38100</xdr:colOff>
      <xdr:row>39</xdr:row>
      <xdr:rowOff>14821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5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31348</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37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57988</xdr:rowOff>
    </xdr:from>
    <xdr:to>
      <xdr:col>67</xdr:col>
      <xdr:colOff>101600</xdr:colOff>
      <xdr:row>37</xdr:row>
      <xdr:rowOff>159589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4016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4665</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47111" y="61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69238</xdr:rowOff>
    </xdr:from>
    <xdr:to>
      <xdr:col>85</xdr:col>
      <xdr:colOff>127000</xdr:colOff>
      <xdr:row>76</xdr:row>
      <xdr:rowOff>104404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099438"/>
          <a:ext cx="8382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53314</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83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104404</xdr:rowOff>
    </xdr:from>
    <xdr:to>
      <xdr:col>81</xdr:col>
      <xdr:colOff>50800</xdr:colOff>
      <xdr:row>76</xdr:row>
      <xdr:rowOff>138945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34604"/>
          <a:ext cx="889000" cy="3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13439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138945</xdr:rowOff>
    </xdr:from>
    <xdr:to>
      <xdr:col>76</xdr:col>
      <xdr:colOff>114300</xdr:colOff>
      <xdr:row>76</xdr:row>
      <xdr:rowOff>161905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169145"/>
          <a:ext cx="889000" cy="2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32328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3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137750</xdr:rowOff>
    </xdr:from>
    <xdr:to>
      <xdr:col>71</xdr:col>
      <xdr:colOff>177800</xdr:colOff>
      <xdr:row>76</xdr:row>
      <xdr:rowOff>161905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167950"/>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56783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24609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18438</xdr:rowOff>
    </xdr:from>
    <xdr:to>
      <xdr:col>85</xdr:col>
      <xdr:colOff>177800</xdr:colOff>
      <xdr:row>76</xdr:row>
      <xdr:rowOff>120038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4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41315</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90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53604</xdr:rowOff>
    </xdr:from>
    <xdr:to>
      <xdr:col>81</xdr:col>
      <xdr:colOff>101600</xdr:colOff>
      <xdr:row>76</xdr:row>
      <xdr:rowOff>155204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8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281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85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88145</xdr:rowOff>
    </xdr:from>
    <xdr:to>
      <xdr:col>76</xdr:col>
      <xdr:colOff>165100</xdr:colOff>
      <xdr:row>77</xdr:row>
      <xdr:rowOff>18295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1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34823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8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111105</xdr:rowOff>
    </xdr:from>
    <xdr:to>
      <xdr:col>72</xdr:col>
      <xdr:colOff>38100</xdr:colOff>
      <xdr:row>77</xdr:row>
      <xdr:rowOff>41255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4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32382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3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86950</xdr:rowOff>
    </xdr:from>
    <xdr:to>
      <xdr:col>67</xdr:col>
      <xdr:colOff>101600</xdr:colOff>
      <xdr:row>77</xdr:row>
      <xdr:rowOff>17100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33626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89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73837</xdr:rowOff>
    </xdr:from>
    <xdr:to>
      <xdr:col>85</xdr:col>
      <xdr:colOff>127000</xdr:colOff>
      <xdr:row>96</xdr:row>
      <xdr:rowOff>123507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361587"/>
          <a:ext cx="838200" cy="22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14567</xdr:rowOff>
    </xdr:from>
    <xdr:to>
      <xdr:col>81</xdr:col>
      <xdr:colOff>50800</xdr:colOff>
      <xdr:row>95</xdr:row>
      <xdr:rowOff>73837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302317"/>
          <a:ext cx="889000" cy="5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10495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4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14567</xdr:rowOff>
    </xdr:from>
    <xdr:to>
      <xdr:col>76</xdr:col>
      <xdr:colOff>114300</xdr:colOff>
      <xdr:row>98</xdr:row>
      <xdr:rowOff>82511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302317"/>
          <a:ext cx="889000" cy="58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24134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5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45974</xdr:rowOff>
    </xdr:from>
    <xdr:to>
      <xdr:col>71</xdr:col>
      <xdr:colOff>177800</xdr:colOff>
      <xdr:row>98</xdr:row>
      <xdr:rowOff>82511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848074"/>
          <a:ext cx="889000" cy="3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147311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38740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72707</xdr:rowOff>
    </xdr:from>
    <xdr:to>
      <xdr:col>85</xdr:col>
      <xdr:colOff>177800</xdr:colOff>
      <xdr:row>97</xdr:row>
      <xdr:rowOff>2857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53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51134</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5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23037</xdr:rowOff>
    </xdr:from>
    <xdr:to>
      <xdr:col>81</xdr:col>
      <xdr:colOff>101600</xdr:colOff>
      <xdr:row>95</xdr:row>
      <xdr:rowOff>124637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31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141164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08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135217</xdr:rowOff>
    </xdr:from>
    <xdr:to>
      <xdr:col>76</xdr:col>
      <xdr:colOff>165100</xdr:colOff>
      <xdr:row>95</xdr:row>
      <xdr:rowOff>65367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2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81894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02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31711</xdr:rowOff>
    </xdr:from>
    <xdr:to>
      <xdr:col>72</xdr:col>
      <xdr:colOff>38100</xdr:colOff>
      <xdr:row>98</xdr:row>
      <xdr:rowOff>133311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3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124438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92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166624</xdr:rowOff>
    </xdr:from>
    <xdr:to>
      <xdr:col>67</xdr:col>
      <xdr:colOff>101600</xdr:colOff>
      <xdr:row>98</xdr:row>
      <xdr:rowOff>96774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87901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8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137566</xdr:rowOff>
    </xdr:from>
    <xdr:to>
      <xdr:col>116</xdr:col>
      <xdr:colOff>63500</xdr:colOff>
      <xdr:row>35</xdr:row>
      <xdr:rowOff>15570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5966866"/>
          <a:ext cx="838200" cy="4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131792</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75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137566</xdr:rowOff>
    </xdr:from>
    <xdr:to>
      <xdr:col>111</xdr:col>
      <xdr:colOff>177800</xdr:colOff>
      <xdr:row>35</xdr:row>
      <xdr:rowOff>158979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5966866"/>
          <a:ext cx="889000" cy="19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113199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62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158979</xdr:rowOff>
    </xdr:from>
    <xdr:to>
      <xdr:col>107</xdr:col>
      <xdr:colOff>50800</xdr:colOff>
      <xdr:row>36</xdr:row>
      <xdr:rowOff>111582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159729"/>
          <a:ext cx="889000" cy="1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123486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152807</xdr:rowOff>
    </xdr:from>
    <xdr:to>
      <xdr:col>102</xdr:col>
      <xdr:colOff>114300</xdr:colOff>
      <xdr:row>36</xdr:row>
      <xdr:rowOff>111582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153557"/>
          <a:ext cx="889000" cy="13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6138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69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167149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8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136220</xdr:rowOff>
    </xdr:from>
    <xdr:to>
      <xdr:col>116</xdr:col>
      <xdr:colOff>114300</xdr:colOff>
      <xdr:row>35</xdr:row>
      <xdr:rowOff>66370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59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159097</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581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86766</xdr:rowOff>
    </xdr:from>
    <xdr:to>
      <xdr:col>112</xdr:col>
      <xdr:colOff>38100</xdr:colOff>
      <xdr:row>35</xdr:row>
      <xdr:rowOff>16916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591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33443</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56111" y="569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108179</xdr:rowOff>
    </xdr:from>
    <xdr:to>
      <xdr:col>107</xdr:col>
      <xdr:colOff>101600</xdr:colOff>
      <xdr:row>36</xdr:row>
      <xdr:rowOff>38329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1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54856</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588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60782</xdr:rowOff>
    </xdr:from>
    <xdr:to>
      <xdr:col>102</xdr:col>
      <xdr:colOff>165100</xdr:colOff>
      <xdr:row>36</xdr:row>
      <xdr:rowOff>162382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23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7459</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00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102007</xdr:rowOff>
    </xdr:from>
    <xdr:to>
      <xdr:col>98</xdr:col>
      <xdr:colOff>38100</xdr:colOff>
      <xdr:row>36</xdr:row>
      <xdr:rowOff>32157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1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48684</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587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144215</xdr:rowOff>
    </xdr:from>
    <xdr:to>
      <xdr:col>116</xdr:col>
      <xdr:colOff>63500</xdr:colOff>
      <xdr:row>57</xdr:row>
      <xdr:rowOff>148272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9916865"/>
          <a:ext cx="8382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144215</xdr:rowOff>
    </xdr:from>
    <xdr:to>
      <xdr:col>111</xdr:col>
      <xdr:colOff>177800</xdr:colOff>
      <xdr:row>57</xdr:row>
      <xdr:rowOff>144215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99168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142386</xdr:rowOff>
    </xdr:from>
    <xdr:to>
      <xdr:col>107</xdr:col>
      <xdr:colOff>50800</xdr:colOff>
      <xdr:row>57</xdr:row>
      <xdr:rowOff>144215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991503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136214</xdr:rowOff>
    </xdr:from>
    <xdr:to>
      <xdr:col>102</xdr:col>
      <xdr:colOff>114300</xdr:colOff>
      <xdr:row>57</xdr:row>
      <xdr:rowOff>142386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9908864"/>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135989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5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97472</xdr:rowOff>
    </xdr:from>
    <xdr:to>
      <xdr:col>116</xdr:col>
      <xdr:colOff>114300</xdr:colOff>
      <xdr:row>58</xdr:row>
      <xdr:rowOff>27622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87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26636</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799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93415</xdr:rowOff>
    </xdr:from>
    <xdr:to>
      <xdr:col>112</xdr:col>
      <xdr:colOff>38100</xdr:colOff>
      <xdr:row>58</xdr:row>
      <xdr:rowOff>23565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86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14692</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9958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93415</xdr:rowOff>
    </xdr:from>
    <xdr:to>
      <xdr:col>107</xdr:col>
      <xdr:colOff>101600</xdr:colOff>
      <xdr:row>58</xdr:row>
      <xdr:rowOff>23565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86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14692</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9958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91586</xdr:rowOff>
    </xdr:from>
    <xdr:to>
      <xdr:col>102</xdr:col>
      <xdr:colOff>165100</xdr:colOff>
      <xdr:row>58</xdr:row>
      <xdr:rowOff>21736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8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12863</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9956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85414</xdr:rowOff>
    </xdr:from>
    <xdr:to>
      <xdr:col>98</xdr:col>
      <xdr:colOff>38100</xdr:colOff>
      <xdr:row>58</xdr:row>
      <xdr:rowOff>15564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85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6691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95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58286</xdr:rowOff>
    </xdr:from>
    <xdr:to>
      <xdr:col>116</xdr:col>
      <xdr:colOff>63500</xdr:colOff>
      <xdr:row>76</xdr:row>
      <xdr:rowOff>111370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88486"/>
          <a:ext cx="838200" cy="5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160971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19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111370</xdr:rowOff>
    </xdr:from>
    <xdr:to>
      <xdr:col>111</xdr:col>
      <xdr:colOff>177800</xdr:colOff>
      <xdr:row>76</xdr:row>
      <xdr:rowOff>149693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41570"/>
          <a:ext cx="889000" cy="3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135671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118539</xdr:rowOff>
    </xdr:from>
    <xdr:to>
      <xdr:col>107</xdr:col>
      <xdr:colOff>50800</xdr:colOff>
      <xdr:row>76</xdr:row>
      <xdr:rowOff>149693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148739"/>
          <a:ext cx="889000" cy="3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132421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118539</xdr:rowOff>
    </xdr:from>
    <xdr:to>
      <xdr:col>102</xdr:col>
      <xdr:colOff>114300</xdr:colOff>
      <xdr:row>77</xdr:row>
      <xdr:rowOff>15244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148739"/>
          <a:ext cx="889000" cy="6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10268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63662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7486</xdr:rowOff>
    </xdr:from>
    <xdr:to>
      <xdr:col>116</xdr:col>
      <xdr:colOff>114300</xdr:colOff>
      <xdr:row>76</xdr:row>
      <xdr:rowOff>109086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3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30363</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8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60570</xdr:rowOff>
    </xdr:from>
    <xdr:to>
      <xdr:col>112</xdr:col>
      <xdr:colOff>38100</xdr:colOff>
      <xdr:row>76</xdr:row>
      <xdr:rowOff>162170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153297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8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98893</xdr:rowOff>
    </xdr:from>
    <xdr:to>
      <xdr:col>107</xdr:col>
      <xdr:colOff>101600</xdr:colOff>
      <xdr:row>77</xdr:row>
      <xdr:rowOff>29043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2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20170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2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67739</xdr:rowOff>
    </xdr:from>
    <xdr:to>
      <xdr:col>102</xdr:col>
      <xdr:colOff>165100</xdr:colOff>
      <xdr:row>76</xdr:row>
      <xdr:rowOff>169339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160466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135894</xdr:rowOff>
    </xdr:from>
    <xdr:to>
      <xdr:col>98</xdr:col>
      <xdr:colOff>38100</xdr:colOff>
      <xdr:row>77</xdr:row>
      <xdr:rowOff>66044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6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57171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5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・歳出決算総額は、住民一人あたり</a:t>
          </a:r>
          <a:r>
            <a:rPr kumimoji="1" lang="en-US" altLang="ja-JP" sz="1250">
              <a:latin typeface="ＭＳ Ｐゴシック" panose="020B0600070205080204" pitchFamily="50" charset="-128"/>
              <a:ea typeface="ＭＳ Ｐゴシック" panose="020B0600070205080204" pitchFamily="50" charset="-128"/>
            </a:rPr>
            <a:t>717,171</a:t>
          </a:r>
          <a:r>
            <a:rPr kumimoji="1" lang="ja-JP" altLang="en-US" sz="1250">
              <a:latin typeface="ＭＳ Ｐゴシック" panose="020B0600070205080204" pitchFamily="50" charset="-128"/>
              <a:ea typeface="ＭＳ Ｐゴシック" panose="020B0600070205080204" pitchFamily="50" charset="-128"/>
            </a:rPr>
            <a:t>円となっており、前年から</a:t>
          </a:r>
          <a:r>
            <a:rPr kumimoji="1" lang="en-US" altLang="ja-JP" sz="1250">
              <a:latin typeface="ＭＳ Ｐゴシック" panose="020B0600070205080204" pitchFamily="50" charset="-128"/>
              <a:ea typeface="ＭＳ Ｐゴシック" panose="020B0600070205080204" pitchFamily="50" charset="-128"/>
            </a:rPr>
            <a:t>28,495</a:t>
          </a:r>
          <a:r>
            <a:rPr kumimoji="1" lang="ja-JP" altLang="en-US" sz="1250">
              <a:latin typeface="ＭＳ Ｐゴシック" panose="020B0600070205080204" pitchFamily="50" charset="-128"/>
              <a:ea typeface="ＭＳ Ｐゴシック" panose="020B0600070205080204" pitchFamily="50" charset="-128"/>
            </a:rPr>
            <a:t>円の増となっている。（前年</a:t>
          </a:r>
          <a:r>
            <a:rPr kumimoji="1" lang="en-US" altLang="ja-JP" sz="1250">
              <a:latin typeface="ＭＳ Ｐゴシック" panose="020B0600070205080204" pitchFamily="50" charset="-128"/>
              <a:ea typeface="ＭＳ Ｐゴシック" panose="020B0600070205080204" pitchFamily="50" charset="-128"/>
            </a:rPr>
            <a:t>688,676</a:t>
          </a:r>
          <a:r>
            <a:rPr kumimoji="1" lang="ja-JP" altLang="en-US" sz="1250">
              <a:latin typeface="ＭＳ Ｐゴシック" panose="020B0600070205080204" pitchFamily="50" charset="-128"/>
              <a:ea typeface="ＭＳ Ｐゴシック" panose="020B0600070205080204" pitchFamily="50" charset="-128"/>
            </a:rPr>
            <a:t>円）</a:t>
          </a:r>
        </a:p>
        <a:p>
          <a:r>
            <a:rPr kumimoji="1" lang="ja-JP" altLang="en-US" sz="1250">
              <a:latin typeface="ＭＳ Ｐゴシック" panose="020B0600070205080204" pitchFamily="50" charset="-128"/>
              <a:ea typeface="ＭＳ Ｐゴシック" panose="020B0600070205080204" pitchFamily="50" charset="-128"/>
            </a:rPr>
            <a:t>・人件費は住民一人あたり</a:t>
          </a:r>
          <a:r>
            <a:rPr kumimoji="1" lang="en-US" altLang="ja-JP" sz="1250">
              <a:latin typeface="ＭＳ Ｐゴシック" panose="020B0600070205080204" pitchFamily="50" charset="-128"/>
              <a:ea typeface="ＭＳ Ｐゴシック" panose="020B0600070205080204" pitchFamily="50" charset="-128"/>
            </a:rPr>
            <a:t>128,286</a:t>
          </a:r>
          <a:r>
            <a:rPr kumimoji="1" lang="ja-JP" altLang="en-US" sz="1250">
              <a:latin typeface="ＭＳ Ｐゴシック" panose="020B0600070205080204" pitchFamily="50" charset="-128"/>
              <a:ea typeface="ＭＳ Ｐゴシック" panose="020B0600070205080204" pitchFamily="50" charset="-128"/>
            </a:rPr>
            <a:t>円となっており、類似団体内平均、全国平均、県平均と比較して、継続的にコストが高い状況となっている。これは、町立有床診療所が「一般行政目的上運営している診療所」と位置付けられ、当該会計が普通会計に含まれていることなどが主な要因である。</a:t>
          </a:r>
        </a:p>
        <a:p>
          <a:r>
            <a:rPr kumimoji="1" lang="ja-JP" altLang="en-US" sz="1250">
              <a:latin typeface="ＭＳ Ｐゴシック" panose="020B0600070205080204" pitchFamily="50" charset="-128"/>
              <a:ea typeface="ＭＳ Ｐゴシック" panose="020B0600070205080204" pitchFamily="50" charset="-128"/>
            </a:rPr>
            <a:t>・物件費は住民一人あたり</a:t>
          </a:r>
          <a:r>
            <a:rPr kumimoji="1" lang="en-US" altLang="ja-JP" sz="1250">
              <a:latin typeface="ＭＳ Ｐゴシック" panose="020B0600070205080204" pitchFamily="50" charset="-128"/>
              <a:ea typeface="ＭＳ Ｐゴシック" panose="020B0600070205080204" pitchFamily="50" charset="-128"/>
            </a:rPr>
            <a:t>111,631</a:t>
          </a:r>
          <a:r>
            <a:rPr kumimoji="1" lang="ja-JP" altLang="en-US" sz="1250">
              <a:latin typeface="ＭＳ Ｐゴシック" panose="020B0600070205080204" pitchFamily="50" charset="-128"/>
              <a:ea typeface="ＭＳ Ｐゴシック" panose="020B0600070205080204" pitchFamily="50" charset="-128"/>
            </a:rPr>
            <a:t>円となっており、類似団体内平均、全国平均、県平均と比較して、継続的にコストが高い状況となっている。これは、ふるさと納税返礼品に係る報償費や新型コロナウイルス感染症感染拡大に係る経済対策費としての経費を要することが主な要因である。</a:t>
          </a:r>
        </a:p>
        <a:p>
          <a:r>
            <a:rPr kumimoji="1" lang="ja-JP" altLang="en-US" sz="1250">
              <a:latin typeface="ＭＳ Ｐゴシック" panose="020B0600070205080204" pitchFamily="50" charset="-128"/>
              <a:ea typeface="ＭＳ Ｐゴシック" panose="020B0600070205080204" pitchFamily="50" charset="-128"/>
            </a:rPr>
            <a:t>・補助費等は住民一人あたり</a:t>
          </a:r>
          <a:r>
            <a:rPr kumimoji="1" lang="en-US" altLang="ja-JP" sz="1250">
              <a:latin typeface="ＭＳ Ｐゴシック" panose="020B0600070205080204" pitchFamily="50" charset="-128"/>
              <a:ea typeface="ＭＳ Ｐゴシック" panose="020B0600070205080204" pitchFamily="50" charset="-128"/>
            </a:rPr>
            <a:t>107,912</a:t>
          </a:r>
          <a:r>
            <a:rPr kumimoji="1" lang="ja-JP" altLang="en-US" sz="1250">
              <a:latin typeface="ＭＳ Ｐゴシック" panose="020B0600070205080204" pitchFamily="50" charset="-128"/>
              <a:ea typeface="ＭＳ Ｐゴシック" panose="020B0600070205080204" pitchFamily="50" charset="-128"/>
            </a:rPr>
            <a:t>円となっており、類似団体内平均、全国平均、県平均と比較して、継続的にコストが高い状況となっている。これは、滝沢・雫石環境組合や広域消防組合など一部事務組合等に対する負担金、企業会計への負担金等の経費を要することが主な要因である。</a:t>
          </a:r>
        </a:p>
        <a:p>
          <a:r>
            <a:rPr kumimoji="1" lang="ja-JP" altLang="en-US" sz="1250">
              <a:latin typeface="ＭＳ Ｐゴシック" panose="020B0600070205080204" pitchFamily="50" charset="-128"/>
              <a:ea typeface="ＭＳ Ｐゴシック" panose="020B0600070205080204" pitchFamily="50" charset="-128"/>
            </a:rPr>
            <a:t>・積立金は住民一人あたり</a:t>
          </a:r>
          <a:r>
            <a:rPr kumimoji="1" lang="en-US" altLang="ja-JP" sz="1250">
              <a:latin typeface="ＭＳ Ｐゴシック" panose="020B0600070205080204" pitchFamily="50" charset="-128"/>
              <a:ea typeface="ＭＳ Ｐゴシック" panose="020B0600070205080204" pitchFamily="50" charset="-128"/>
            </a:rPr>
            <a:t>40,105</a:t>
          </a:r>
          <a:r>
            <a:rPr kumimoji="1" lang="ja-JP" altLang="en-US" sz="1250">
              <a:latin typeface="ＭＳ Ｐゴシック" panose="020B0600070205080204" pitchFamily="50" charset="-128"/>
              <a:ea typeface="ＭＳ Ｐゴシック" panose="020B0600070205080204" pitchFamily="50" charset="-128"/>
            </a:rPr>
            <a:t>円となっており、類似団体内平均、全国平均、県平均と比較して、コストが高い状況となっている。これは、ふるさと納税を一旦、ふるさと雫石応援基金に積み立てして運用していること、また、後年度の普通建設事業に備え、公共施設等整備基金に計画的に積み立てし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岩手県雫石町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15,559
15,505
608.82
11,444,054
11,158,470
263,848
6,380,724
9,042,524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119126</xdr:rowOff>
    </xdr:from>
    <xdr:to>
      <xdr:col>24</xdr:col>
      <xdr:colOff>63500</xdr:colOff>
      <xdr:row>33</xdr:row>
      <xdr:rowOff>45321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05526"/>
          <a:ext cx="838200" cy="9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34996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4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21155</xdr:rowOff>
    </xdr:from>
    <xdr:to>
      <xdr:col>19</xdr:col>
      <xdr:colOff>177800</xdr:colOff>
      <xdr:row>33</xdr:row>
      <xdr:rowOff>45321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679005"/>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154069</xdr:rowOff>
    </xdr:from>
    <xdr:to>
      <xdr:col>15</xdr:col>
      <xdr:colOff>50800</xdr:colOff>
      <xdr:row>33</xdr:row>
      <xdr:rowOff>21155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640469"/>
          <a:ext cx="8890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127090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154069</xdr:rowOff>
    </xdr:from>
    <xdr:to>
      <xdr:col>10</xdr:col>
      <xdr:colOff>114300</xdr:colOff>
      <xdr:row>33</xdr:row>
      <xdr:rowOff>74712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640469"/>
          <a:ext cx="889000" cy="9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78757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115986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68326</xdr:rowOff>
    </xdr:from>
    <xdr:to>
      <xdr:col>24</xdr:col>
      <xdr:colOff>114300</xdr:colOff>
      <xdr:row>32</xdr:row>
      <xdr:rowOff>169926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91203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0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165971</xdr:rowOff>
    </xdr:from>
    <xdr:to>
      <xdr:col>20</xdr:col>
      <xdr:colOff>38100</xdr:colOff>
      <xdr:row>33</xdr:row>
      <xdr:rowOff>96121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5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112648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2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141805</xdr:rowOff>
    </xdr:from>
    <xdr:to>
      <xdr:col>15</xdr:col>
      <xdr:colOff>101600</xdr:colOff>
      <xdr:row>33</xdr:row>
      <xdr:rowOff>71955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88482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0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103269</xdr:rowOff>
    </xdr:from>
    <xdr:to>
      <xdr:col>10</xdr:col>
      <xdr:colOff>165100</xdr:colOff>
      <xdr:row>33</xdr:row>
      <xdr:rowOff>33419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58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49946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36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23912</xdr:rowOff>
    </xdr:from>
    <xdr:to>
      <xdr:col>6</xdr:col>
      <xdr:colOff>38100</xdr:colOff>
      <xdr:row>33</xdr:row>
      <xdr:rowOff>125512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8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142039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5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72844</xdr:rowOff>
    </xdr:from>
    <xdr:to>
      <xdr:col>24</xdr:col>
      <xdr:colOff>63500</xdr:colOff>
      <xdr:row>55</xdr:row>
      <xdr:rowOff>123460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02594"/>
          <a:ext cx="838200" cy="5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3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93477</xdr:rowOff>
    </xdr:from>
    <xdr:to>
      <xdr:col>19</xdr:col>
      <xdr:colOff>177800</xdr:colOff>
      <xdr:row>55</xdr:row>
      <xdr:rowOff>72844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008877"/>
          <a:ext cx="889000" cy="49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138330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56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93477</xdr:rowOff>
    </xdr:from>
    <xdr:to>
      <xdr:col>15</xdr:col>
      <xdr:colOff>50800</xdr:colOff>
      <xdr:row>56</xdr:row>
      <xdr:rowOff>137871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008877"/>
          <a:ext cx="889000" cy="73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45879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122464</xdr:rowOff>
    </xdr:from>
    <xdr:to>
      <xdr:col>10</xdr:col>
      <xdr:colOff>114300</xdr:colOff>
      <xdr:row>56</xdr:row>
      <xdr:rowOff>137871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23664"/>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110979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50925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72660</xdr:rowOff>
    </xdr:from>
    <xdr:to>
      <xdr:col>24</xdr:col>
      <xdr:colOff>114300</xdr:colOff>
      <xdr:row>56</xdr:row>
      <xdr:rowOff>2810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0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51087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8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22044</xdr:rowOff>
    </xdr:from>
    <xdr:to>
      <xdr:col>20</xdr:col>
      <xdr:colOff>38100</xdr:colOff>
      <xdr:row>55</xdr:row>
      <xdr:rowOff>123644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5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140171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22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42677</xdr:rowOff>
    </xdr:from>
    <xdr:to>
      <xdr:col>15</xdr:col>
      <xdr:colOff>101600</xdr:colOff>
      <xdr:row>52</xdr:row>
      <xdr:rowOff>144277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95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160804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733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87071</xdr:rowOff>
    </xdr:from>
    <xdr:to>
      <xdr:col>10</xdr:col>
      <xdr:colOff>165100</xdr:colOff>
      <xdr:row>57</xdr:row>
      <xdr:rowOff>17221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8348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78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71664</xdr:rowOff>
    </xdr:from>
    <xdr:to>
      <xdr:col>6</xdr:col>
      <xdr:colOff>38100</xdr:colOff>
      <xdr:row>57</xdr:row>
      <xdr:rowOff>1814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7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164391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6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124460</xdr:rowOff>
    </xdr:from>
    <xdr:to>
      <xdr:col>24</xdr:col>
      <xdr:colOff>63500</xdr:colOff>
      <xdr:row>76</xdr:row>
      <xdr:rowOff>45451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83210"/>
          <a:ext cx="838200" cy="9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167988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2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124460</xdr:rowOff>
    </xdr:from>
    <xdr:to>
      <xdr:col>19</xdr:col>
      <xdr:colOff>177800</xdr:colOff>
      <xdr:row>77</xdr:row>
      <xdr:rowOff>110744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83210"/>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30686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6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110744</xdr:rowOff>
    </xdr:from>
    <xdr:to>
      <xdr:col>15</xdr:col>
      <xdr:colOff>50800</xdr:colOff>
      <xdr:row>77</xdr:row>
      <xdr:rowOff>123175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12394"/>
          <a:ext cx="889000" cy="1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142650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123175</xdr:rowOff>
    </xdr:from>
    <xdr:to>
      <xdr:col>10</xdr:col>
      <xdr:colOff>114300</xdr:colOff>
      <xdr:row>78</xdr:row>
      <xdr:rowOff>16735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24825"/>
          <a:ext cx="889000" cy="6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17756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78108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166101</xdr:rowOff>
    </xdr:from>
    <xdr:to>
      <xdr:col>24</xdr:col>
      <xdr:colOff>114300</xdr:colOff>
      <xdr:row>76</xdr:row>
      <xdr:rowOff>96251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2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17528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7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73660</xdr:rowOff>
    </xdr:from>
    <xdr:to>
      <xdr:col>20</xdr:col>
      <xdr:colOff>38100</xdr:colOff>
      <xdr:row>76</xdr:row>
      <xdr:rowOff>3811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324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20337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70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59944</xdr:rowOff>
    </xdr:from>
    <xdr:to>
      <xdr:col>15</xdr:col>
      <xdr:colOff>101600</xdr:colOff>
      <xdr:row>77</xdr:row>
      <xdr:rowOff>161544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152671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54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72375</xdr:rowOff>
    </xdr:from>
    <xdr:to>
      <xdr:col>10</xdr:col>
      <xdr:colOff>165100</xdr:colOff>
      <xdr:row>78</xdr:row>
      <xdr:rowOff>2525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165102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6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137385</xdr:rowOff>
    </xdr:from>
    <xdr:to>
      <xdr:col>6</xdr:col>
      <xdr:colOff>38100</xdr:colOff>
      <xdr:row>78</xdr:row>
      <xdr:rowOff>67535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3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58662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3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126792</xdr:rowOff>
    </xdr:from>
    <xdr:to>
      <xdr:col>24</xdr:col>
      <xdr:colOff>63500</xdr:colOff>
      <xdr:row>95</xdr:row>
      <xdr:rowOff>157127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14542"/>
          <a:ext cx="838200" cy="3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37450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96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157127</xdr:rowOff>
    </xdr:from>
    <xdr:to>
      <xdr:col>19</xdr:col>
      <xdr:colOff>177800</xdr:colOff>
      <xdr:row>96</xdr:row>
      <xdr:rowOff>10846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44877"/>
          <a:ext cx="889000" cy="2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146361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10846</xdr:rowOff>
    </xdr:from>
    <xdr:to>
      <xdr:col>15</xdr:col>
      <xdr:colOff>50800</xdr:colOff>
      <xdr:row>96</xdr:row>
      <xdr:rowOff>44024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70046"/>
          <a:ext cx="889000" cy="3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36771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27870</xdr:rowOff>
    </xdr:from>
    <xdr:to>
      <xdr:col>10</xdr:col>
      <xdr:colOff>114300</xdr:colOff>
      <xdr:row>96</xdr:row>
      <xdr:rowOff>44024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87070"/>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61665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58976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75992</xdr:rowOff>
    </xdr:from>
    <xdr:to>
      <xdr:col>24</xdr:col>
      <xdr:colOff>114300</xdr:colOff>
      <xdr:row>96</xdr:row>
      <xdr:rowOff>6142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98869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1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106327</xdr:rowOff>
    </xdr:from>
    <xdr:to>
      <xdr:col>20</xdr:col>
      <xdr:colOff>38100</xdr:colOff>
      <xdr:row>96</xdr:row>
      <xdr:rowOff>36477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9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53004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1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131496</xdr:rowOff>
    </xdr:from>
    <xdr:to>
      <xdr:col>15</xdr:col>
      <xdr:colOff>101600</xdr:colOff>
      <xdr:row>96</xdr:row>
      <xdr:rowOff>61646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78173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9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164674</xdr:rowOff>
    </xdr:from>
    <xdr:to>
      <xdr:col>10</xdr:col>
      <xdr:colOff>165100</xdr:colOff>
      <xdr:row>96</xdr:row>
      <xdr:rowOff>94824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111351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2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148520</xdr:rowOff>
    </xdr:from>
    <xdr:to>
      <xdr:col>6</xdr:col>
      <xdr:colOff>38100</xdr:colOff>
      <xdr:row>96</xdr:row>
      <xdr:rowOff>78670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95197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1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87350</xdr:rowOff>
    </xdr:from>
    <xdr:to>
      <xdr:col>55</xdr:col>
      <xdr:colOff>0</xdr:colOff>
      <xdr:row>37</xdr:row>
      <xdr:rowOff>111811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431000"/>
          <a:ext cx="8382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116019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59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87350</xdr:rowOff>
    </xdr:from>
    <xdr:to>
      <xdr:col>50</xdr:col>
      <xdr:colOff>114300</xdr:colOff>
      <xdr:row>37</xdr:row>
      <xdr:rowOff>102895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431000"/>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52011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67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96266</xdr:rowOff>
    </xdr:from>
    <xdr:to>
      <xdr:col>45</xdr:col>
      <xdr:colOff>177800</xdr:colOff>
      <xdr:row>37</xdr:row>
      <xdr:rowOff>102895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439916"/>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39895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94437</xdr:rowOff>
    </xdr:from>
    <xdr:to>
      <xdr:col>41</xdr:col>
      <xdr:colOff>50800</xdr:colOff>
      <xdr:row>37</xdr:row>
      <xdr:rowOff>96266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43808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69842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75328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61011</xdr:rowOff>
    </xdr:from>
    <xdr:to>
      <xdr:col>55</xdr:col>
      <xdr:colOff>50800</xdr:colOff>
      <xdr:row>37</xdr:row>
      <xdr:rowOff>162610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04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83888</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256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36550</xdr:rowOff>
    </xdr:from>
    <xdr:to>
      <xdr:col>50</xdr:col>
      <xdr:colOff>165100</xdr:colOff>
      <xdr:row>37</xdr:row>
      <xdr:rowOff>138150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3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154677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15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52095</xdr:rowOff>
    </xdr:from>
    <xdr:to>
      <xdr:col>46</xdr:col>
      <xdr:colOff>38100</xdr:colOff>
      <xdr:row>37</xdr:row>
      <xdr:rowOff>153695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3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170222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17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45466</xdr:rowOff>
    </xdr:from>
    <xdr:to>
      <xdr:col>41</xdr:col>
      <xdr:colOff>101600</xdr:colOff>
      <xdr:row>37</xdr:row>
      <xdr:rowOff>147066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3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163593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164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43637</xdr:rowOff>
    </xdr:from>
    <xdr:to>
      <xdr:col>36</xdr:col>
      <xdr:colOff>165100</xdr:colOff>
      <xdr:row>37</xdr:row>
      <xdr:rowOff>145237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3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161764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162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27245</xdr:rowOff>
    </xdr:from>
    <xdr:to>
      <xdr:col>55</xdr:col>
      <xdr:colOff>0</xdr:colOff>
      <xdr:row>55</xdr:row>
      <xdr:rowOff>91335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285545"/>
          <a:ext cx="838200" cy="23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153395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4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85522</xdr:rowOff>
    </xdr:from>
    <xdr:to>
      <xdr:col>50</xdr:col>
      <xdr:colOff>114300</xdr:colOff>
      <xdr:row>55</xdr:row>
      <xdr:rowOff>91335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515272"/>
          <a:ext cx="8890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138601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64262</xdr:rowOff>
    </xdr:from>
    <xdr:to>
      <xdr:col>45</xdr:col>
      <xdr:colOff>177800</xdr:colOff>
      <xdr:row>55</xdr:row>
      <xdr:rowOff>85522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494012"/>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144676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1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5038</xdr:rowOff>
    </xdr:from>
    <xdr:to>
      <xdr:col>41</xdr:col>
      <xdr:colOff>50800</xdr:colOff>
      <xdr:row>55</xdr:row>
      <xdr:rowOff>64262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434788"/>
          <a:ext cx="889000" cy="5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81990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8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116950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88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147895</xdr:rowOff>
    </xdr:from>
    <xdr:to>
      <xdr:col>55</xdr:col>
      <xdr:colOff>50800</xdr:colOff>
      <xdr:row>54</xdr:row>
      <xdr:rowOff>78045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2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170772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08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40535</xdr:rowOff>
    </xdr:from>
    <xdr:to>
      <xdr:col>50</xdr:col>
      <xdr:colOff>165100</xdr:colOff>
      <xdr:row>55</xdr:row>
      <xdr:rowOff>142135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47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158662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24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34722</xdr:rowOff>
    </xdr:from>
    <xdr:to>
      <xdr:col>46</xdr:col>
      <xdr:colOff>38100</xdr:colOff>
      <xdr:row>55</xdr:row>
      <xdr:rowOff>136322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46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152849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23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13462</xdr:rowOff>
    </xdr:from>
    <xdr:to>
      <xdr:col>41</xdr:col>
      <xdr:colOff>101600</xdr:colOff>
      <xdr:row>55</xdr:row>
      <xdr:rowOff>115062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44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131589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21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125688</xdr:rowOff>
    </xdr:from>
    <xdr:to>
      <xdr:col>36</xdr:col>
      <xdr:colOff>165100</xdr:colOff>
      <xdr:row>55</xdr:row>
      <xdr:rowOff>55838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38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72365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15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59804</xdr:rowOff>
    </xdr:from>
    <xdr:to>
      <xdr:col>55</xdr:col>
      <xdr:colOff>0</xdr:colOff>
      <xdr:row>76</xdr:row>
      <xdr:rowOff>144452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090004"/>
          <a:ext cx="838200" cy="8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20366</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144452</xdr:rowOff>
    </xdr:from>
    <xdr:to>
      <xdr:col>50</xdr:col>
      <xdr:colOff>114300</xdr:colOff>
      <xdr:row>76</xdr:row>
      <xdr:rowOff>145414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174652"/>
          <a:ext cx="889000" cy="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166392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36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145414</xdr:rowOff>
    </xdr:from>
    <xdr:to>
      <xdr:col>45</xdr:col>
      <xdr:colOff>177800</xdr:colOff>
      <xdr:row>78</xdr:row>
      <xdr:rowOff>12190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175614"/>
          <a:ext cx="889000" cy="20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109717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3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168112</xdr:rowOff>
    </xdr:from>
    <xdr:to>
      <xdr:col>41</xdr:col>
      <xdr:colOff>50800</xdr:colOff>
      <xdr:row>78</xdr:row>
      <xdr:rowOff>12190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369762"/>
          <a:ext cx="889000" cy="1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72928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115971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9004</xdr:rowOff>
    </xdr:from>
    <xdr:to>
      <xdr:col>55</xdr:col>
      <xdr:colOff>50800</xdr:colOff>
      <xdr:row>76</xdr:row>
      <xdr:rowOff>110604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0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31881</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89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93652</xdr:rowOff>
    </xdr:from>
    <xdr:to>
      <xdr:col>50</xdr:col>
      <xdr:colOff>165100</xdr:colOff>
      <xdr:row>77</xdr:row>
      <xdr:rowOff>23802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1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40329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89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94614</xdr:rowOff>
    </xdr:from>
    <xdr:to>
      <xdr:col>46</xdr:col>
      <xdr:colOff>38100</xdr:colOff>
      <xdr:row>77</xdr:row>
      <xdr:rowOff>24764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12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41292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90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132840</xdr:rowOff>
    </xdr:from>
    <xdr:to>
      <xdr:col>41</xdr:col>
      <xdr:colOff>101600</xdr:colOff>
      <xdr:row>78</xdr:row>
      <xdr:rowOff>62990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3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79517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10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117312</xdr:rowOff>
    </xdr:from>
    <xdr:to>
      <xdr:col>36</xdr:col>
      <xdr:colOff>165100</xdr:colOff>
      <xdr:row>78</xdr:row>
      <xdr:rowOff>47462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1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63989</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9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107065</xdr:rowOff>
    </xdr:from>
    <xdr:to>
      <xdr:col>55</xdr:col>
      <xdr:colOff>0</xdr:colOff>
      <xdr:row>94</xdr:row>
      <xdr:rowOff>166523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223365"/>
          <a:ext cx="838200" cy="5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73041</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360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107065</xdr:rowOff>
    </xdr:from>
    <xdr:to>
      <xdr:col>50</xdr:col>
      <xdr:colOff>114300</xdr:colOff>
      <xdr:row>95</xdr:row>
      <xdr:rowOff>133713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223365"/>
          <a:ext cx="889000" cy="19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46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133713</xdr:rowOff>
    </xdr:from>
    <xdr:to>
      <xdr:col>45</xdr:col>
      <xdr:colOff>177800</xdr:colOff>
      <xdr:row>95</xdr:row>
      <xdr:rowOff>133876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421463"/>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1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10443</xdr:rowOff>
    </xdr:from>
    <xdr:to>
      <xdr:col>41</xdr:col>
      <xdr:colOff>50800</xdr:colOff>
      <xdr:row>95</xdr:row>
      <xdr:rowOff>133876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298193"/>
          <a:ext cx="889000" cy="12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4953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46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46959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50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115723</xdr:rowOff>
    </xdr:from>
    <xdr:to>
      <xdr:col>55</xdr:col>
      <xdr:colOff>50800</xdr:colOff>
      <xdr:row>95</xdr:row>
      <xdr:rowOff>45873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23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138600</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08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56265</xdr:rowOff>
    </xdr:from>
    <xdr:to>
      <xdr:col>50</xdr:col>
      <xdr:colOff>165100</xdr:colOff>
      <xdr:row>94</xdr:row>
      <xdr:rowOff>157865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1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2942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594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82913</xdr:rowOff>
    </xdr:from>
    <xdr:to>
      <xdr:col>46</xdr:col>
      <xdr:colOff>38100</xdr:colOff>
      <xdr:row>96</xdr:row>
      <xdr:rowOff>13063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37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4190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46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83076</xdr:rowOff>
    </xdr:from>
    <xdr:to>
      <xdr:col>41</xdr:col>
      <xdr:colOff>101600</xdr:colOff>
      <xdr:row>96</xdr:row>
      <xdr:rowOff>13226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37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29753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14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131093</xdr:rowOff>
    </xdr:from>
    <xdr:to>
      <xdr:col>36</xdr:col>
      <xdr:colOff>165100</xdr:colOff>
      <xdr:row>95</xdr:row>
      <xdr:rowOff>61243</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24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77770</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0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85789</xdr:rowOff>
    </xdr:from>
    <xdr:to>
      <xdr:col>85</xdr:col>
      <xdr:colOff>127000</xdr:colOff>
      <xdr:row>36</xdr:row>
      <xdr:rowOff>22276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086539"/>
          <a:ext cx="838200" cy="10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73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142062</xdr:rowOff>
    </xdr:from>
    <xdr:to>
      <xdr:col>81</xdr:col>
      <xdr:colOff>50800</xdr:colOff>
      <xdr:row>35</xdr:row>
      <xdr:rowOff>85789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5628462"/>
          <a:ext cx="889000" cy="4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39057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2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142062</xdr:rowOff>
    </xdr:from>
    <xdr:to>
      <xdr:col>76</xdr:col>
      <xdr:colOff>114300</xdr:colOff>
      <xdr:row>32</xdr:row>
      <xdr:rowOff>170256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5628462"/>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115752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11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170256</xdr:rowOff>
    </xdr:from>
    <xdr:to>
      <xdr:col>71</xdr:col>
      <xdr:colOff>177800</xdr:colOff>
      <xdr:row>35</xdr:row>
      <xdr:rowOff>147129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5656656"/>
          <a:ext cx="889000" cy="49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29456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20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41457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21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142926</xdr:rowOff>
    </xdr:from>
    <xdr:to>
      <xdr:col>85</xdr:col>
      <xdr:colOff>177800</xdr:colOff>
      <xdr:row>36</xdr:row>
      <xdr:rowOff>73076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1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165803</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99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34989</xdr:rowOff>
    </xdr:from>
    <xdr:to>
      <xdr:col>81</xdr:col>
      <xdr:colOff>101600</xdr:colOff>
      <xdr:row>35</xdr:row>
      <xdr:rowOff>136589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03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153116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81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91262</xdr:rowOff>
    </xdr:from>
    <xdr:to>
      <xdr:col>76</xdr:col>
      <xdr:colOff>165100</xdr:colOff>
      <xdr:row>33</xdr:row>
      <xdr:rowOff>21412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557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37939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35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119456</xdr:rowOff>
    </xdr:from>
    <xdr:to>
      <xdr:col>72</xdr:col>
      <xdr:colOff>38100</xdr:colOff>
      <xdr:row>33</xdr:row>
      <xdr:rowOff>49606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56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66133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38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96329</xdr:rowOff>
    </xdr:from>
    <xdr:to>
      <xdr:col>67</xdr:col>
      <xdr:colOff>101600</xdr:colOff>
      <xdr:row>36</xdr:row>
      <xdr:rowOff>26479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09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43006</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8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132855</xdr:rowOff>
    </xdr:from>
    <xdr:to>
      <xdr:col>85</xdr:col>
      <xdr:colOff>127000</xdr:colOff>
      <xdr:row>56</xdr:row>
      <xdr:rowOff>145580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391155"/>
          <a:ext cx="838200" cy="35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57955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65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102</xdr:rowOff>
    </xdr:from>
    <xdr:to>
      <xdr:col>81</xdr:col>
      <xdr:colOff>50800</xdr:colOff>
      <xdr:row>56</xdr:row>
      <xdr:rowOff>145580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601302"/>
          <a:ext cx="889000" cy="14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20578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16967</xdr:rowOff>
    </xdr:from>
    <xdr:to>
      <xdr:col>76</xdr:col>
      <xdr:colOff>114300</xdr:colOff>
      <xdr:row>56</xdr:row>
      <xdr:rowOff>102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275267"/>
          <a:ext cx="889000" cy="3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83862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6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16967</xdr:rowOff>
    </xdr:from>
    <xdr:to>
      <xdr:col>71</xdr:col>
      <xdr:colOff>177800</xdr:colOff>
      <xdr:row>55</xdr:row>
      <xdr:rowOff>42176</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275267"/>
          <a:ext cx="889000" cy="19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13428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7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21150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82055</xdr:rowOff>
    </xdr:from>
    <xdr:to>
      <xdr:col>85</xdr:col>
      <xdr:colOff>177800</xdr:colOff>
      <xdr:row>55</xdr:row>
      <xdr:rowOff>12205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34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104932</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19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94780</xdr:rowOff>
    </xdr:from>
    <xdr:to>
      <xdr:col>81</xdr:col>
      <xdr:colOff>101600</xdr:colOff>
      <xdr:row>57</xdr:row>
      <xdr:rowOff>24930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69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16057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7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120752</xdr:rowOff>
    </xdr:from>
    <xdr:to>
      <xdr:col>76</xdr:col>
      <xdr:colOff>165100</xdr:colOff>
      <xdr:row>56</xdr:row>
      <xdr:rowOff>50902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55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67429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32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137617</xdr:rowOff>
    </xdr:from>
    <xdr:to>
      <xdr:col>72</xdr:col>
      <xdr:colOff>38100</xdr:colOff>
      <xdr:row>54</xdr:row>
      <xdr:rowOff>67767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22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84294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899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162826</xdr:rowOff>
    </xdr:from>
    <xdr:to>
      <xdr:col>67</xdr:col>
      <xdr:colOff>101600</xdr:colOff>
      <xdr:row>55</xdr:row>
      <xdr:rowOff>92976</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42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109503</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19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42621</xdr:rowOff>
    </xdr:from>
    <xdr:to>
      <xdr:col>85</xdr:col>
      <xdr:colOff>127000</xdr:colOff>
      <xdr:row>79</xdr:row>
      <xdr:rowOff>43205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7171"/>
          <a:ext cx="8382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42075</xdr:rowOff>
    </xdr:from>
    <xdr:to>
      <xdr:col>81</xdr:col>
      <xdr:colOff>50800</xdr:colOff>
      <xdr:row>79</xdr:row>
      <xdr:rowOff>42621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6625"/>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135471</xdr:rowOff>
    </xdr:from>
    <xdr:to>
      <xdr:col>76</xdr:col>
      <xdr:colOff>114300</xdr:colOff>
      <xdr:row>79</xdr:row>
      <xdr:rowOff>42075</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08571"/>
          <a:ext cx="889000" cy="7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108789</xdr:rowOff>
    </xdr:from>
    <xdr:to>
      <xdr:col>71</xdr:col>
      <xdr:colOff>177800</xdr:colOff>
      <xdr:row>78</xdr:row>
      <xdr:rowOff>135471</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310439"/>
          <a:ext cx="889000" cy="19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9301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38092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8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163855</xdr:rowOff>
    </xdr:from>
    <xdr:to>
      <xdr:col>85</xdr:col>
      <xdr:colOff>177800</xdr:colOff>
      <xdr:row>79</xdr:row>
      <xdr:rowOff>94005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87177</xdr:rowOff>
    </xdr:from>
    <xdr:ext cx="313932"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60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163271</xdr:rowOff>
    </xdr:from>
    <xdr:to>
      <xdr:col>81</xdr:col>
      <xdr:colOff>101600</xdr:colOff>
      <xdr:row>79</xdr:row>
      <xdr:rowOff>93421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84548</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2017" y="13629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162725</xdr:rowOff>
    </xdr:from>
    <xdr:to>
      <xdr:col>76</xdr:col>
      <xdr:colOff>165100</xdr:colOff>
      <xdr:row>79</xdr:row>
      <xdr:rowOff>92875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84002</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3017" y="13628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84671</xdr:rowOff>
    </xdr:from>
    <xdr:to>
      <xdr:col>72</xdr:col>
      <xdr:colOff>38100</xdr:colOff>
      <xdr:row>79</xdr:row>
      <xdr:rowOff>14821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45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31348</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68428" y="1323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57989</xdr:rowOff>
    </xdr:from>
    <xdr:to>
      <xdr:col>67</xdr:col>
      <xdr:colOff>101600</xdr:colOff>
      <xdr:row>77</xdr:row>
      <xdr:rowOff>159589</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25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4666</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547111" y="1303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69238</xdr:rowOff>
    </xdr:from>
    <xdr:to>
      <xdr:col>85</xdr:col>
      <xdr:colOff>127000</xdr:colOff>
      <xdr:row>96</xdr:row>
      <xdr:rowOff>104404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528438"/>
          <a:ext cx="8382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53314</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512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104404</xdr:rowOff>
    </xdr:from>
    <xdr:to>
      <xdr:col>81</xdr:col>
      <xdr:colOff>50800</xdr:colOff>
      <xdr:row>96</xdr:row>
      <xdr:rowOff>138945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563604"/>
          <a:ext cx="889000" cy="3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13377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64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138945</xdr:rowOff>
    </xdr:from>
    <xdr:to>
      <xdr:col>76</xdr:col>
      <xdr:colOff>114300</xdr:colOff>
      <xdr:row>96</xdr:row>
      <xdr:rowOff>161905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598145"/>
          <a:ext cx="889000" cy="2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32321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137750</xdr:rowOff>
    </xdr:from>
    <xdr:to>
      <xdr:col>71</xdr:col>
      <xdr:colOff>177800</xdr:colOff>
      <xdr:row>96</xdr:row>
      <xdr:rowOff>161905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596950"/>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56776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24601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18438</xdr:rowOff>
    </xdr:from>
    <xdr:to>
      <xdr:col>85</xdr:col>
      <xdr:colOff>177800</xdr:colOff>
      <xdr:row>96</xdr:row>
      <xdr:rowOff>120038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47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41315</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3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53604</xdr:rowOff>
    </xdr:from>
    <xdr:to>
      <xdr:col>81</xdr:col>
      <xdr:colOff>101600</xdr:colOff>
      <xdr:row>96</xdr:row>
      <xdr:rowOff>155204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51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28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88145</xdr:rowOff>
    </xdr:from>
    <xdr:to>
      <xdr:col>76</xdr:col>
      <xdr:colOff>165100</xdr:colOff>
      <xdr:row>97</xdr:row>
      <xdr:rowOff>18295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5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34822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3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111105</xdr:rowOff>
    </xdr:from>
    <xdr:to>
      <xdr:col>72</xdr:col>
      <xdr:colOff>38100</xdr:colOff>
      <xdr:row>97</xdr:row>
      <xdr:rowOff>41255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57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32382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66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86950</xdr:rowOff>
    </xdr:from>
    <xdr:to>
      <xdr:col>67</xdr:col>
      <xdr:colOff>101600</xdr:colOff>
      <xdr:row>97</xdr:row>
      <xdr:rowOff>17100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5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33627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32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・総務費は、住民一人あたり</a:t>
          </a:r>
          <a:r>
            <a:rPr kumimoji="1" lang="en-US" altLang="ja-JP" sz="1300">
              <a:latin typeface="ＭＳ Ｐゴシック" panose="020B0600070205080204" pitchFamily="50" charset="-128"/>
              <a:ea typeface="ＭＳ Ｐゴシック" panose="020B0600070205080204" pitchFamily="50" charset="-128"/>
            </a:rPr>
            <a:t>116,052</a:t>
          </a:r>
          <a:r>
            <a:rPr kumimoji="1" lang="ja-JP" altLang="en-US" sz="1300">
              <a:latin typeface="ＭＳ Ｐゴシック" panose="020B0600070205080204" pitchFamily="50" charset="-128"/>
              <a:ea typeface="ＭＳ Ｐゴシック" panose="020B0600070205080204" pitchFamily="50" charset="-128"/>
            </a:rPr>
            <a:t>円となっており、前年度から比較して</a:t>
          </a:r>
          <a:r>
            <a:rPr kumimoji="1" lang="en-US" altLang="ja-JP" sz="1300">
              <a:latin typeface="ＭＳ Ｐゴシック" panose="020B0600070205080204" pitchFamily="50" charset="-128"/>
              <a:ea typeface="ＭＳ Ｐゴシック" panose="020B0600070205080204" pitchFamily="50" charset="-128"/>
            </a:rPr>
            <a:t>11,071</a:t>
          </a:r>
          <a:r>
            <a:rPr kumimoji="1" lang="ja-JP" altLang="en-US" sz="1300">
              <a:latin typeface="ＭＳ Ｐゴシック" panose="020B0600070205080204" pitchFamily="50" charset="-128"/>
              <a:ea typeface="ＭＳ Ｐゴシック" panose="020B0600070205080204" pitchFamily="50" charset="-128"/>
            </a:rPr>
            <a:t>円の減で、ふるさと納税促進事業や財政調整基金管理事業の減などが主な要因である。</a:t>
          </a:r>
        </a:p>
        <a:p>
          <a:r>
            <a:rPr kumimoji="1" lang="ja-JP" altLang="en-US" sz="1300">
              <a:latin typeface="ＭＳ Ｐゴシック" panose="020B0600070205080204" pitchFamily="50" charset="-128"/>
              <a:ea typeface="ＭＳ Ｐゴシック" panose="020B0600070205080204" pitchFamily="50" charset="-128"/>
            </a:rPr>
            <a:t>・民生費は、住民一人あたり</a:t>
          </a:r>
          <a:r>
            <a:rPr kumimoji="1" lang="en-US" altLang="ja-JP" sz="1300">
              <a:latin typeface="ＭＳ Ｐゴシック" panose="020B0600070205080204" pitchFamily="50" charset="-128"/>
              <a:ea typeface="ＭＳ Ｐゴシック" panose="020B0600070205080204" pitchFamily="50" charset="-128"/>
            </a:rPr>
            <a:t>172,158</a:t>
          </a:r>
          <a:r>
            <a:rPr kumimoji="1" lang="ja-JP" altLang="en-US" sz="1300">
              <a:latin typeface="ＭＳ Ｐゴシック" panose="020B0600070205080204" pitchFamily="50" charset="-128"/>
              <a:ea typeface="ＭＳ Ｐゴシック" panose="020B0600070205080204" pitchFamily="50" charset="-128"/>
            </a:rPr>
            <a:t>円となっており、目的別歳出では最も高く、前年度から比較して</a:t>
          </a:r>
          <a:r>
            <a:rPr kumimoji="1" lang="en-US" altLang="ja-JP" sz="1300">
              <a:latin typeface="ＭＳ Ｐゴシック" panose="020B0600070205080204" pitchFamily="50" charset="-128"/>
              <a:ea typeface="ＭＳ Ｐゴシック" panose="020B0600070205080204" pitchFamily="50" charset="-128"/>
            </a:rPr>
            <a:t>8,492</a:t>
          </a:r>
          <a:r>
            <a:rPr kumimoji="1" lang="ja-JP" altLang="en-US" sz="1300">
              <a:latin typeface="ＭＳ Ｐゴシック" panose="020B0600070205080204" pitchFamily="50" charset="-128"/>
              <a:ea typeface="ＭＳ Ｐゴシック" panose="020B0600070205080204" pitchFamily="50" charset="-128"/>
            </a:rPr>
            <a:t>円の減で、子育て世帯臨時特別給付金旧事業の減などが主な要因である。</a:t>
          </a:r>
        </a:p>
        <a:p>
          <a:r>
            <a:rPr kumimoji="1" lang="ja-JP" altLang="en-US" sz="1300">
              <a:latin typeface="ＭＳ Ｐゴシック" panose="020B0600070205080204" pitchFamily="50" charset="-128"/>
              <a:ea typeface="ＭＳ Ｐゴシック" panose="020B0600070205080204" pitchFamily="50" charset="-128"/>
            </a:rPr>
            <a:t>・衛生費は、住民一人あたり</a:t>
          </a:r>
          <a:r>
            <a:rPr kumimoji="1" lang="en-US" altLang="ja-JP" sz="1300">
              <a:latin typeface="ＭＳ Ｐゴシック" panose="020B0600070205080204" pitchFamily="50" charset="-128"/>
              <a:ea typeface="ＭＳ Ｐゴシック" panose="020B0600070205080204" pitchFamily="50" charset="-128"/>
            </a:rPr>
            <a:t>79,194</a:t>
          </a:r>
          <a:r>
            <a:rPr kumimoji="1" lang="ja-JP" altLang="en-US" sz="1300">
              <a:latin typeface="ＭＳ Ｐゴシック" panose="020B0600070205080204" pitchFamily="50" charset="-128"/>
              <a:ea typeface="ＭＳ Ｐゴシック" panose="020B0600070205080204" pitchFamily="50" charset="-128"/>
            </a:rPr>
            <a:t>円となっており、前年度から比較して</a:t>
          </a:r>
          <a:r>
            <a:rPr kumimoji="1" lang="en-US" altLang="ja-JP" sz="1300">
              <a:latin typeface="ＭＳ Ｐゴシック" panose="020B0600070205080204" pitchFamily="50" charset="-128"/>
              <a:ea typeface="ＭＳ Ｐゴシック" panose="020B0600070205080204" pitchFamily="50" charset="-128"/>
            </a:rPr>
            <a:t>3,981</a:t>
          </a:r>
          <a:r>
            <a:rPr kumimoji="1" lang="ja-JP" altLang="en-US" sz="1300">
              <a:latin typeface="ＭＳ Ｐゴシック" panose="020B0600070205080204" pitchFamily="50" charset="-128"/>
              <a:ea typeface="ＭＳ Ｐゴシック" panose="020B0600070205080204" pitchFamily="50" charset="-128"/>
            </a:rPr>
            <a:t>円の減となっている。各平均より継続的に高い状況にあるのは、町立有床診療所が「一般行政目的上運営している診療所」と位置付けられ、当該会計が普通会計に含まれていることなどが主な要因である。</a:t>
          </a:r>
        </a:p>
        <a:p>
          <a:r>
            <a:rPr kumimoji="1" lang="ja-JP" altLang="en-US" sz="1300">
              <a:latin typeface="ＭＳ Ｐゴシック" panose="020B0600070205080204" pitchFamily="50" charset="-128"/>
              <a:ea typeface="ＭＳ Ｐゴシック" panose="020B0600070205080204" pitchFamily="50" charset="-128"/>
            </a:rPr>
            <a:t>・農林水産業費は、住民一人あたり</a:t>
          </a:r>
          <a:r>
            <a:rPr kumimoji="1" lang="en-US" altLang="ja-JP" sz="1300">
              <a:latin typeface="ＭＳ Ｐゴシック" panose="020B0600070205080204" pitchFamily="50" charset="-128"/>
              <a:ea typeface="ＭＳ Ｐゴシック" panose="020B0600070205080204" pitchFamily="50" charset="-128"/>
            </a:rPr>
            <a:t>56,887</a:t>
          </a:r>
          <a:r>
            <a:rPr kumimoji="1" lang="ja-JP" altLang="en-US" sz="1300">
              <a:latin typeface="ＭＳ Ｐゴシック" panose="020B0600070205080204" pitchFamily="50" charset="-128"/>
              <a:ea typeface="ＭＳ Ｐゴシック" panose="020B0600070205080204" pitchFamily="50" charset="-128"/>
            </a:rPr>
            <a:t>円となっており、前年度から比較して</a:t>
          </a:r>
          <a:r>
            <a:rPr kumimoji="1" lang="en-US" altLang="ja-JP" sz="1300">
              <a:latin typeface="ＭＳ Ｐゴシック" panose="020B0600070205080204" pitchFamily="50" charset="-128"/>
              <a:ea typeface="ＭＳ Ｐゴシック" panose="020B0600070205080204" pitchFamily="50" charset="-128"/>
            </a:rPr>
            <a:t>14,425</a:t>
          </a:r>
          <a:r>
            <a:rPr kumimoji="1" lang="ja-JP" altLang="en-US" sz="1300">
              <a:latin typeface="ＭＳ Ｐゴシック" panose="020B0600070205080204" pitchFamily="50" charset="-128"/>
              <a:ea typeface="ＭＳ Ｐゴシック" panose="020B0600070205080204" pitchFamily="50" charset="-128"/>
            </a:rPr>
            <a:t>円の増で、地域営農推進事業の増などが主な要因である。各平均より継続的に高い状況にあるのは、町の重点施策として、水田農業、畜産業、林業への各種事業・支援にかかる経費が大きいことが要因となっている。</a:t>
          </a:r>
        </a:p>
        <a:p>
          <a:r>
            <a:rPr kumimoji="1" lang="ja-JP" altLang="en-US" sz="1300">
              <a:latin typeface="ＭＳ Ｐゴシック" panose="020B0600070205080204" pitchFamily="50" charset="-128"/>
              <a:ea typeface="ＭＳ Ｐゴシック" panose="020B0600070205080204" pitchFamily="50" charset="-128"/>
            </a:rPr>
            <a:t>・土木費は、住民一人あたり</a:t>
          </a:r>
          <a:r>
            <a:rPr kumimoji="1" lang="en-US" altLang="ja-JP" sz="1300">
              <a:latin typeface="ＭＳ Ｐゴシック" panose="020B0600070205080204" pitchFamily="50" charset="-128"/>
              <a:ea typeface="ＭＳ Ｐゴシック" panose="020B0600070205080204" pitchFamily="50" charset="-128"/>
            </a:rPr>
            <a:t>72,536</a:t>
          </a:r>
          <a:r>
            <a:rPr kumimoji="1" lang="ja-JP" altLang="en-US" sz="1300">
              <a:latin typeface="ＭＳ Ｐゴシック" panose="020B0600070205080204" pitchFamily="50" charset="-128"/>
              <a:ea typeface="ＭＳ Ｐゴシック" panose="020B0600070205080204" pitchFamily="50" charset="-128"/>
            </a:rPr>
            <a:t>円となっており、前年度から比較して</a:t>
          </a:r>
          <a:r>
            <a:rPr kumimoji="1" lang="en-US" altLang="ja-JP" sz="1300">
              <a:latin typeface="ＭＳ Ｐゴシック" panose="020B0600070205080204" pitchFamily="50" charset="-128"/>
              <a:ea typeface="ＭＳ Ｐゴシック" panose="020B0600070205080204" pitchFamily="50" charset="-128"/>
            </a:rPr>
            <a:t>5,462</a:t>
          </a:r>
          <a:r>
            <a:rPr kumimoji="1" lang="ja-JP" altLang="en-US" sz="1300">
              <a:latin typeface="ＭＳ Ｐゴシック" panose="020B0600070205080204" pitchFamily="50" charset="-128"/>
              <a:ea typeface="ＭＳ Ｐゴシック" panose="020B0600070205080204" pitchFamily="50" charset="-128"/>
            </a:rPr>
            <a:t>円の減で、橋梁維持管理事業の減などが主な要因である。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岩手県雫石町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財政調整基金残高割合については、前年に引き続き、新型コロナウイルス感染症感染拡大の影響により、既存事業やイベント等が中止となったことから、町費の抑制が図られたこと等で、横ばいとなった。</a:t>
          </a:r>
        </a:p>
        <a:p>
          <a:r>
            <a:rPr kumimoji="1" lang="ja-JP" altLang="en-US" sz="1400">
              <a:latin typeface="ＭＳ ゴシック" pitchFamily="49" charset="-128"/>
              <a:ea typeface="ＭＳ ゴシック" pitchFamily="49" charset="-128"/>
            </a:rPr>
            <a:t>　また、実質単年度収支割合については、後年度の普通建設事業に備え、公共施設等整備基金に計画的に積み立てしたこと等も影響し、実質単年度収支は赤字となった。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岩手県雫石町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総計としては、赤字額はいずれの会計も該当はない。</a:t>
          </a:r>
        </a:p>
        <a:p>
          <a:r>
            <a:rPr kumimoji="1" lang="ja-JP" altLang="en-US" sz="1400">
              <a:latin typeface="ＭＳ ゴシック" pitchFamily="49" charset="-128"/>
              <a:ea typeface="ＭＳ ゴシック" pitchFamily="49" charset="-128"/>
            </a:rPr>
            <a:t>　また、介護保険事業勘定特別会計、介護サービス事業勘定特別会計、雫石町立雫石診療所特別会計、簡易水道事業特別会計、下水道事業会計は、例年、一般会計から財源補てん的な繰出を受けていることから、赤字額の発生には至っていない。国民健康保険特別会計については、令和２年度から財源補てんとして県から借入を行っている。</a:t>
          </a:r>
        </a:p>
        <a:p>
          <a:r>
            <a:rPr kumimoji="1" lang="ja-JP" altLang="en-US" sz="1400">
              <a:latin typeface="ＭＳ ゴシック" pitchFamily="49" charset="-128"/>
              <a:ea typeface="ＭＳ ゴシック" pitchFamily="49" charset="-128"/>
            </a:rPr>
            <a:t>　各会計への繰出は、一般会計において中期的な財政見通しに含まれる経常的な支出となっており、各会計毎に独立採算の原則に立ち、経営状況を個別に判断の上、財源補てん的な繰出金の圧縮に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11444054</v>
      </c>
      <c r="BO4" s="371"/>
      <c r="BP4" s="371"/>
      <c r="BQ4" s="371"/>
      <c r="BR4" s="371"/>
      <c r="BS4" s="371"/>
      <c r="BT4" s="371"/>
      <c r="BU4" s="372"/>
      <c r="BV4" s="370">
        <v>11176114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4.0999999999999996</v>
      </c>
      <c r="CU4" s="377"/>
      <c r="CV4" s="377"/>
      <c r="CW4" s="377"/>
      <c r="CX4" s="377"/>
      <c r="CY4" s="377"/>
      <c r="CZ4" s="377"/>
      <c r="DA4" s="378"/>
      <c r="DB4" s="376">
        <v>3.9</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11158470</v>
      </c>
      <c r="BO5" s="408"/>
      <c r="BP5" s="408"/>
      <c r="BQ5" s="408"/>
      <c r="BR5" s="408"/>
      <c r="BS5" s="408"/>
      <c r="BT5" s="408"/>
      <c r="BU5" s="409"/>
      <c r="BV5" s="407">
        <v>10877644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95.8</v>
      </c>
      <c r="CU5" s="405"/>
      <c r="CV5" s="405"/>
      <c r="CW5" s="405"/>
      <c r="CX5" s="405"/>
      <c r="CY5" s="405"/>
      <c r="CZ5" s="405"/>
      <c r="DA5" s="406"/>
      <c r="DB5" s="404">
        <v>90.2</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285584</v>
      </c>
      <c r="BO6" s="408"/>
      <c r="BP6" s="408"/>
      <c r="BQ6" s="408"/>
      <c r="BR6" s="408"/>
      <c r="BS6" s="408"/>
      <c r="BT6" s="408"/>
      <c r="BU6" s="409"/>
      <c r="BV6" s="407">
        <v>298470</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97</v>
      </c>
      <c r="CU6" s="445"/>
      <c r="CV6" s="445"/>
      <c r="CW6" s="445"/>
      <c r="CX6" s="445"/>
      <c r="CY6" s="445"/>
      <c r="CZ6" s="445"/>
      <c r="DA6" s="446"/>
      <c r="DB6" s="444">
        <v>94.4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21736</v>
      </c>
      <c r="BO7" s="408"/>
      <c r="BP7" s="408"/>
      <c r="BQ7" s="408"/>
      <c r="BR7" s="408"/>
      <c r="BS7" s="408"/>
      <c r="BT7" s="408"/>
      <c r="BU7" s="409"/>
      <c r="BV7" s="407">
        <v>39983</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6380724</v>
      </c>
      <c r="CU7" s="408"/>
      <c r="CV7" s="408"/>
      <c r="CW7" s="408"/>
      <c r="CX7" s="408"/>
      <c r="CY7" s="408"/>
      <c r="CZ7" s="408"/>
      <c r="DA7" s="409"/>
      <c r="DB7" s="407">
        <v>6638940</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263848</v>
      </c>
      <c r="BO8" s="408"/>
      <c r="BP8" s="408"/>
      <c r="BQ8" s="408"/>
      <c r="BR8" s="408"/>
      <c r="BS8" s="408"/>
      <c r="BT8" s="408"/>
      <c r="BU8" s="409"/>
      <c r="BV8" s="407">
        <v>258487</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0.38</v>
      </c>
      <c r="CU8" s="448"/>
      <c r="CV8" s="448"/>
      <c r="CW8" s="448"/>
      <c r="CX8" s="448"/>
      <c r="CY8" s="448"/>
      <c r="CZ8" s="448"/>
      <c r="DA8" s="449"/>
      <c r="DB8" s="447">
        <v>0.39</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15731</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111</v>
      </c>
      <c r="AV9" s="440"/>
      <c r="AW9" s="440"/>
      <c r="AX9" s="440"/>
      <c r="AY9" s="441" t="s">
        <v>118</v>
      </c>
      <c r="AZ9" s="442"/>
      <c r="BA9" s="442"/>
      <c r="BB9" s="442"/>
      <c r="BC9" s="442"/>
      <c r="BD9" s="442"/>
      <c r="BE9" s="442"/>
      <c r="BF9" s="442"/>
      <c r="BG9" s="442"/>
      <c r="BH9" s="442"/>
      <c r="BI9" s="442"/>
      <c r="BJ9" s="442"/>
      <c r="BK9" s="442"/>
      <c r="BL9" s="442"/>
      <c r="BM9" s="443"/>
      <c r="BN9" s="407">
        <v>5361</v>
      </c>
      <c r="BO9" s="408"/>
      <c r="BP9" s="408"/>
      <c r="BQ9" s="408"/>
      <c r="BR9" s="408"/>
      <c r="BS9" s="408"/>
      <c r="BT9" s="408"/>
      <c r="BU9" s="409"/>
      <c r="BV9" s="407">
        <v>107786</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12.4</v>
      </c>
      <c r="CU9" s="405"/>
      <c r="CV9" s="405"/>
      <c r="CW9" s="405"/>
      <c r="CX9" s="405"/>
      <c r="CY9" s="405"/>
      <c r="CZ9" s="405"/>
      <c r="DA9" s="406"/>
      <c r="DB9" s="404">
        <v>11.8</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16981</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111</v>
      </c>
      <c r="AV10" s="440"/>
      <c r="AW10" s="440"/>
      <c r="AX10" s="440"/>
      <c r="AY10" s="441" t="s">
        <v>122</v>
      </c>
      <c r="AZ10" s="442"/>
      <c r="BA10" s="442"/>
      <c r="BB10" s="442"/>
      <c r="BC10" s="442"/>
      <c r="BD10" s="442"/>
      <c r="BE10" s="442"/>
      <c r="BF10" s="442"/>
      <c r="BG10" s="442"/>
      <c r="BH10" s="442"/>
      <c r="BI10" s="442"/>
      <c r="BJ10" s="442"/>
      <c r="BK10" s="442"/>
      <c r="BL10" s="442"/>
      <c r="BM10" s="443"/>
      <c r="BN10" s="407">
        <v>131560</v>
      </c>
      <c r="BO10" s="408"/>
      <c r="BP10" s="408"/>
      <c r="BQ10" s="408"/>
      <c r="BR10" s="408"/>
      <c r="BS10" s="408"/>
      <c r="BT10" s="408"/>
      <c r="BU10" s="409"/>
      <c r="BV10" s="407">
        <v>207859</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15559</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180720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15505</v>
      </c>
      <c r="S13" s="492"/>
      <c r="T13" s="492"/>
      <c r="U13" s="492"/>
      <c r="V13" s="493"/>
      <c r="W13" s="423" t="s">
        <v>141</v>
      </c>
      <c r="X13" s="424"/>
      <c r="Y13" s="424"/>
      <c r="Z13" s="424"/>
      <c r="AA13" s="424"/>
      <c r="AB13" s="414"/>
      <c r="AC13" s="458">
        <v>1359</v>
      </c>
      <c r="AD13" s="459"/>
      <c r="AE13" s="459"/>
      <c r="AF13" s="459"/>
      <c r="AG13" s="501"/>
      <c r="AH13" s="458">
        <v>1663</v>
      </c>
      <c r="AI13" s="459"/>
      <c r="AJ13" s="459"/>
      <c r="AK13" s="459"/>
      <c r="AL13" s="460"/>
      <c r="AM13" s="436" t="s">
        <v>142</v>
      </c>
      <c r="AN13" s="437"/>
      <c r="AO13" s="437"/>
      <c r="AP13" s="437"/>
      <c r="AQ13" s="437"/>
      <c r="AR13" s="437"/>
      <c r="AS13" s="437"/>
      <c r="AT13" s="438"/>
      <c r="AU13" s="439" t="s">
        <v>127</v>
      </c>
      <c r="AV13" s="440"/>
      <c r="AW13" s="440"/>
      <c r="AX13" s="440"/>
      <c r="AY13" s="441" t="s">
        <v>143</v>
      </c>
      <c r="AZ13" s="442"/>
      <c r="BA13" s="442"/>
      <c r="BB13" s="442"/>
      <c r="BC13" s="442"/>
      <c r="BD13" s="442"/>
      <c r="BE13" s="442"/>
      <c r="BF13" s="442"/>
      <c r="BG13" s="442"/>
      <c r="BH13" s="442"/>
      <c r="BI13" s="442"/>
      <c r="BJ13" s="442"/>
      <c r="BK13" s="442"/>
      <c r="BL13" s="442"/>
      <c r="BM13" s="443"/>
      <c r="BN13" s="407">
        <v>-43799</v>
      </c>
      <c r="BO13" s="408"/>
      <c r="BP13" s="408"/>
      <c r="BQ13" s="408"/>
      <c r="BR13" s="408"/>
      <c r="BS13" s="408"/>
      <c r="BT13" s="408"/>
      <c r="BU13" s="409"/>
      <c r="BV13" s="407">
        <v>315645</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7.1</v>
      </c>
      <c r="CU13" s="405"/>
      <c r="CV13" s="405"/>
      <c r="CW13" s="405"/>
      <c r="CX13" s="405"/>
      <c r="CY13" s="405"/>
      <c r="CZ13" s="405"/>
      <c r="DA13" s="406"/>
      <c r="DB13" s="404">
        <v>6.2</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15795</v>
      </c>
      <c r="S14" s="492"/>
      <c r="T14" s="492"/>
      <c r="U14" s="492"/>
      <c r="V14" s="493"/>
      <c r="W14" s="397"/>
      <c r="X14" s="398"/>
      <c r="Y14" s="398"/>
      <c r="Z14" s="398"/>
      <c r="AA14" s="398"/>
      <c r="AB14" s="387"/>
      <c r="AC14" s="494">
        <v>16.7</v>
      </c>
      <c r="AD14" s="495"/>
      <c r="AE14" s="495"/>
      <c r="AF14" s="495"/>
      <c r="AG14" s="496"/>
      <c r="AH14" s="494">
        <v>18.5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17.600000000000001</v>
      </c>
      <c r="CU14" s="506"/>
      <c r="CV14" s="506"/>
      <c r="CW14" s="506"/>
      <c r="CX14" s="506"/>
      <c r="CY14" s="506"/>
      <c r="CZ14" s="506"/>
      <c r="DA14" s="507"/>
      <c r="DB14" s="505">
        <v>9.9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15750</v>
      </c>
      <c r="S15" s="492"/>
      <c r="T15" s="492"/>
      <c r="U15" s="492"/>
      <c r="V15" s="493"/>
      <c r="W15" s="423" t="s">
        <v>148</v>
      </c>
      <c r="X15" s="424"/>
      <c r="Y15" s="424"/>
      <c r="Z15" s="424"/>
      <c r="AA15" s="424"/>
      <c r="AB15" s="414"/>
      <c r="AC15" s="458">
        <v>1579</v>
      </c>
      <c r="AD15" s="459"/>
      <c r="AE15" s="459"/>
      <c r="AF15" s="459"/>
      <c r="AG15" s="501"/>
      <c r="AH15" s="458">
        <v>1797</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2208575</v>
      </c>
      <c r="BO15" s="371"/>
      <c r="BP15" s="371"/>
      <c r="BQ15" s="371"/>
      <c r="BR15" s="371"/>
      <c r="BS15" s="371"/>
      <c r="BT15" s="371"/>
      <c r="BU15" s="372"/>
      <c r="BV15" s="370">
        <v>2199798</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19.5</v>
      </c>
      <c r="AD16" s="495"/>
      <c r="AE16" s="495"/>
      <c r="AF16" s="495"/>
      <c r="AG16" s="496"/>
      <c r="AH16" s="494">
        <v>19.899999999999999</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5764087</v>
      </c>
      <c r="BO16" s="408"/>
      <c r="BP16" s="408"/>
      <c r="BQ16" s="408"/>
      <c r="BR16" s="408"/>
      <c r="BS16" s="408"/>
      <c r="BT16" s="408"/>
      <c r="BU16" s="409"/>
      <c r="BV16" s="407">
        <v>5808459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5176</v>
      </c>
      <c r="AD17" s="459"/>
      <c r="AE17" s="459"/>
      <c r="AF17" s="459"/>
      <c r="AG17" s="501"/>
      <c r="AH17" s="458">
        <v>5552</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2745015</v>
      </c>
      <c r="BO17" s="408"/>
      <c r="BP17" s="408"/>
      <c r="BQ17" s="408"/>
      <c r="BR17" s="408"/>
      <c r="BS17" s="408"/>
      <c r="BT17" s="408"/>
      <c r="BU17" s="409"/>
      <c r="BV17" s="407">
        <v>2737991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158</v>
      </c>
      <c r="C18" s="450"/>
      <c r="D18" s="450"/>
      <c r="E18" s="533"/>
      <c r="F18" s="533"/>
      <c r="G18" s="533"/>
      <c r="H18" s="533"/>
      <c r="I18" s="533"/>
      <c r="J18" s="533"/>
      <c r="K18" s="533"/>
      <c r="L18" s="534">
        <v>608.82000000000005</v>
      </c>
      <c r="M18" s="534"/>
      <c r="N18" s="534"/>
      <c r="O18" s="534"/>
      <c r="P18" s="534"/>
      <c r="Q18" s="534"/>
      <c r="R18" s="535"/>
      <c r="S18" s="535"/>
      <c r="T18" s="535"/>
      <c r="U18" s="535"/>
      <c r="V18" s="536"/>
      <c r="W18" s="425"/>
      <c r="X18" s="426"/>
      <c r="Y18" s="426"/>
      <c r="Z18" s="426"/>
      <c r="AA18" s="426"/>
      <c r="AB18" s="417"/>
      <c r="AC18" s="537">
        <v>63.8</v>
      </c>
      <c r="AD18" s="538"/>
      <c r="AE18" s="538"/>
      <c r="AF18" s="538"/>
      <c r="AG18" s="539"/>
      <c r="AH18" s="537">
        <v>61.6</v>
      </c>
      <c r="AI18" s="538"/>
      <c r="AJ18" s="538"/>
      <c r="AK18" s="538"/>
      <c r="AL18" s="540"/>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6237533</v>
      </c>
      <c r="BO18" s="408"/>
      <c r="BP18" s="408"/>
      <c r="BQ18" s="408"/>
      <c r="BR18" s="408"/>
      <c r="BS18" s="408"/>
      <c r="BT18" s="408"/>
      <c r="BU18" s="409"/>
      <c r="BV18" s="407">
        <v>6083387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160</v>
      </c>
      <c r="C19" s="450"/>
      <c r="D19" s="450"/>
      <c r="E19" s="533"/>
      <c r="F19" s="533"/>
      <c r="G19" s="533"/>
      <c r="H19" s="533"/>
      <c r="I19" s="533"/>
      <c r="J19" s="533"/>
      <c r="K19" s="533"/>
      <c r="L19" s="541">
        <v>26</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7978031</v>
      </c>
      <c r="BO19" s="408"/>
      <c r="BP19" s="408"/>
      <c r="BQ19" s="408"/>
      <c r="BR19" s="408"/>
      <c r="BS19" s="408"/>
      <c r="BT19" s="408"/>
      <c r="BU19" s="409"/>
      <c r="BV19" s="407">
        <v>7898013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162</v>
      </c>
      <c r="C20" s="450"/>
      <c r="D20" s="450"/>
      <c r="E20" s="533"/>
      <c r="F20" s="533"/>
      <c r="G20" s="533"/>
      <c r="H20" s="533"/>
      <c r="I20" s="533"/>
      <c r="J20" s="533"/>
      <c r="K20" s="533"/>
      <c r="L20" s="541">
        <v>5412</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163</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9042524</v>
      </c>
      <c r="BO22" s="371"/>
      <c r="BP22" s="371"/>
      <c r="BQ22" s="371"/>
      <c r="BR22" s="371"/>
      <c r="BS22" s="371"/>
      <c r="BT22" s="371"/>
      <c r="BU22" s="372"/>
      <c r="BV22" s="370">
        <v>9172450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8222557</v>
      </c>
      <c r="BO23" s="408"/>
      <c r="BP23" s="408"/>
      <c r="BQ23" s="408"/>
      <c r="BR23" s="408"/>
      <c r="BS23" s="408"/>
      <c r="BT23" s="408"/>
      <c r="BU23" s="409"/>
      <c r="BV23" s="407">
        <v>8348288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7520</v>
      </c>
      <c r="R24" s="459"/>
      <c r="S24" s="459"/>
      <c r="T24" s="459"/>
      <c r="U24" s="459"/>
      <c r="V24" s="501"/>
      <c r="W24" s="553"/>
      <c r="X24" s="554"/>
      <c r="Y24" s="555"/>
      <c r="Z24" s="457" t="s">
        <v>173</v>
      </c>
      <c r="AA24" s="437"/>
      <c r="AB24" s="437"/>
      <c r="AC24" s="437"/>
      <c r="AD24" s="437"/>
      <c r="AE24" s="437"/>
      <c r="AF24" s="437"/>
      <c r="AG24" s="438"/>
      <c r="AH24" s="458">
        <v>210</v>
      </c>
      <c r="AI24" s="459"/>
      <c r="AJ24" s="459"/>
      <c r="AK24" s="459"/>
      <c r="AL24" s="501"/>
      <c r="AM24" s="458">
        <v>635460</v>
      </c>
      <c r="AN24" s="459"/>
      <c r="AO24" s="459"/>
      <c r="AP24" s="459"/>
      <c r="AQ24" s="459"/>
      <c r="AR24" s="501"/>
      <c r="AS24" s="458">
        <v>3026</v>
      </c>
      <c r="AT24" s="459"/>
      <c r="AU24" s="459"/>
      <c r="AV24" s="459"/>
      <c r="AW24" s="459"/>
      <c r="AX24" s="460"/>
      <c r="AY24" s="526" t="s">
        <v>174</v>
      </c>
      <c r="AZ24" s="527"/>
      <c r="BA24" s="527"/>
      <c r="BB24" s="527"/>
      <c r="BC24" s="527"/>
      <c r="BD24" s="527"/>
      <c r="BE24" s="527"/>
      <c r="BF24" s="527"/>
      <c r="BG24" s="527"/>
      <c r="BH24" s="527"/>
      <c r="BI24" s="527"/>
      <c r="BJ24" s="527"/>
      <c r="BK24" s="527"/>
      <c r="BL24" s="527"/>
      <c r="BM24" s="528"/>
      <c r="BN24" s="407">
        <v>5328478</v>
      </c>
      <c r="BO24" s="408"/>
      <c r="BP24" s="408"/>
      <c r="BQ24" s="408"/>
      <c r="BR24" s="408"/>
      <c r="BS24" s="408"/>
      <c r="BT24" s="408"/>
      <c r="BU24" s="409"/>
      <c r="BV24" s="407">
        <v>5143768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5950</v>
      </c>
      <c r="R25" s="459"/>
      <c r="S25" s="459"/>
      <c r="T25" s="459"/>
      <c r="U25" s="459"/>
      <c r="V25" s="501"/>
      <c r="W25" s="553"/>
      <c r="X25" s="554"/>
      <c r="Y25" s="555"/>
      <c r="Z25" s="457" t="s">
        <v>176</v>
      </c>
      <c r="AA25" s="437"/>
      <c r="AB25" s="437"/>
      <c r="AC25" s="437"/>
      <c r="AD25" s="437"/>
      <c r="AE25" s="437"/>
      <c r="AF25" s="437"/>
      <c r="AG25" s="438"/>
      <c r="AH25" s="458" t="s">
        <v>177</v>
      </c>
      <c r="AI25" s="459"/>
      <c r="AJ25" s="459"/>
      <c r="AK25" s="459"/>
      <c r="AL25" s="501"/>
      <c r="AM25" s="458" t="s">
        <v>177</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120481</v>
      </c>
      <c r="BO25" s="371"/>
      <c r="BP25" s="371"/>
      <c r="BQ25" s="371"/>
      <c r="BR25" s="371"/>
      <c r="BS25" s="371"/>
      <c r="BT25" s="371"/>
      <c r="BU25" s="372"/>
      <c r="BV25" s="370">
        <v>86213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5430</v>
      </c>
      <c r="R26" s="459"/>
      <c r="S26" s="459"/>
      <c r="T26" s="459"/>
      <c r="U26" s="459"/>
      <c r="V26" s="501"/>
      <c r="W26" s="553"/>
      <c r="X26" s="554"/>
      <c r="Y26" s="555"/>
      <c r="Z26" s="457" t="s">
        <v>181</v>
      </c>
      <c r="AA26" s="559"/>
      <c r="AB26" s="559"/>
      <c r="AC26" s="559"/>
      <c r="AD26" s="559"/>
      <c r="AE26" s="559"/>
      <c r="AF26" s="559"/>
      <c r="AG26" s="560"/>
      <c r="AH26" s="458">
        <v>22</v>
      </c>
      <c r="AI26" s="459"/>
      <c r="AJ26" s="459"/>
      <c r="AK26" s="459"/>
      <c r="AL26" s="501"/>
      <c r="AM26" s="458">
        <v>63404</v>
      </c>
      <c r="AN26" s="459"/>
      <c r="AO26" s="459"/>
      <c r="AP26" s="459"/>
      <c r="AQ26" s="459"/>
      <c r="AR26" s="501"/>
      <c r="AS26" s="458">
        <v>2882</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178</v>
      </c>
      <c r="BO26" s="408"/>
      <c r="BP26" s="408"/>
      <c r="BQ26" s="408"/>
      <c r="BR26" s="408"/>
      <c r="BS26" s="408"/>
      <c r="BT26" s="408"/>
      <c r="BU26" s="409"/>
      <c r="BV26" s="407" t="s">
        <v>177</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3060</v>
      </c>
      <c r="R27" s="459"/>
      <c r="S27" s="459"/>
      <c r="T27" s="459"/>
      <c r="U27" s="459"/>
      <c r="V27" s="501"/>
      <c r="W27" s="553"/>
      <c r="X27" s="554"/>
      <c r="Y27" s="555"/>
      <c r="Z27" s="457" t="s">
        <v>184</v>
      </c>
      <c r="AA27" s="437"/>
      <c r="AB27" s="437"/>
      <c r="AC27" s="437"/>
      <c r="AD27" s="437"/>
      <c r="AE27" s="437"/>
      <c r="AF27" s="437"/>
      <c r="AG27" s="438"/>
      <c r="AH27" s="458" t="s">
        <v>178</v>
      </c>
      <c r="AI27" s="459"/>
      <c r="AJ27" s="459"/>
      <c r="AK27" s="459"/>
      <c r="AL27" s="501"/>
      <c r="AM27" s="458" t="s">
        <v>177</v>
      </c>
      <c r="AN27" s="459"/>
      <c r="AO27" s="459"/>
      <c r="AP27" s="459"/>
      <c r="AQ27" s="459"/>
      <c r="AR27" s="501"/>
      <c r="AS27" s="458" t="s">
        <v>178</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9">
        <v>111395</v>
      </c>
      <c r="BO27" s="530"/>
      <c r="BP27" s="530"/>
      <c r="BQ27" s="530"/>
      <c r="BR27" s="530"/>
      <c r="BS27" s="530"/>
      <c r="BT27" s="530"/>
      <c r="BU27" s="531"/>
      <c r="BV27" s="529">
        <v>111393</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2480</v>
      </c>
      <c r="R28" s="459"/>
      <c r="S28" s="459"/>
      <c r="T28" s="459"/>
      <c r="U28" s="459"/>
      <c r="V28" s="501"/>
      <c r="W28" s="553"/>
      <c r="X28" s="554"/>
      <c r="Y28" s="555"/>
      <c r="Z28" s="457" t="s">
        <v>187</v>
      </c>
      <c r="AA28" s="437"/>
      <c r="AB28" s="437"/>
      <c r="AC28" s="437"/>
      <c r="AD28" s="437"/>
      <c r="AE28" s="437"/>
      <c r="AF28" s="437"/>
      <c r="AG28" s="438"/>
      <c r="AH28" s="458" t="s">
        <v>178</v>
      </c>
      <c r="AI28" s="459"/>
      <c r="AJ28" s="459"/>
      <c r="AK28" s="459"/>
      <c r="AL28" s="501"/>
      <c r="AM28" s="458" t="s">
        <v>177</v>
      </c>
      <c r="AN28" s="459"/>
      <c r="AO28" s="459"/>
      <c r="AP28" s="459"/>
      <c r="AQ28" s="459"/>
      <c r="AR28" s="501"/>
      <c r="AS28" s="458" t="s">
        <v>188</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2320454</v>
      </c>
      <c r="BO28" s="371"/>
      <c r="BP28" s="371"/>
      <c r="BQ28" s="371"/>
      <c r="BR28" s="371"/>
      <c r="BS28" s="371"/>
      <c r="BT28" s="371"/>
      <c r="BU28" s="372"/>
      <c r="BV28" s="370">
        <v>2369614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14</v>
      </c>
      <c r="M29" s="459"/>
      <c r="N29" s="459"/>
      <c r="O29" s="459"/>
      <c r="P29" s="501"/>
      <c r="Q29" s="458">
        <v>2380</v>
      </c>
      <c r="R29" s="459"/>
      <c r="S29" s="459"/>
      <c r="T29" s="459"/>
      <c r="U29" s="459"/>
      <c r="V29" s="501"/>
      <c r="W29" s="556"/>
      <c r="X29" s="557"/>
      <c r="Y29" s="558"/>
      <c r="Z29" s="457" t="s">
        <v>191</v>
      </c>
      <c r="AA29" s="437"/>
      <c r="AB29" s="437"/>
      <c r="AC29" s="437"/>
      <c r="AD29" s="437"/>
      <c r="AE29" s="437"/>
      <c r="AF29" s="437"/>
      <c r="AG29" s="438"/>
      <c r="AH29" s="458">
        <v>210</v>
      </c>
      <c r="AI29" s="459"/>
      <c r="AJ29" s="459"/>
      <c r="AK29" s="459"/>
      <c r="AL29" s="501"/>
      <c r="AM29" s="458">
        <v>635460</v>
      </c>
      <c r="AN29" s="459"/>
      <c r="AO29" s="459"/>
      <c r="AP29" s="459"/>
      <c r="AQ29" s="459"/>
      <c r="AR29" s="501"/>
      <c r="AS29" s="458">
        <v>3026</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273478</v>
      </c>
      <c r="BO29" s="408"/>
      <c r="BP29" s="408"/>
      <c r="BQ29" s="408"/>
      <c r="BR29" s="408"/>
      <c r="BS29" s="408"/>
      <c r="BT29" s="408"/>
      <c r="BU29" s="409"/>
      <c r="BV29" s="407">
        <v>273474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7">
        <v>96.4</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467058</v>
      </c>
      <c r="BO30" s="530"/>
      <c r="BP30" s="530"/>
      <c r="BQ30" s="530"/>
      <c r="BR30" s="530"/>
      <c r="BS30" s="530"/>
      <c r="BT30" s="530"/>
      <c r="BU30" s="531"/>
      <c r="BV30" s="529">
        <v>392757</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201</v>
      </c>
      <c r="X33" s="396"/>
      <c r="Y33" s="396"/>
      <c r="Z33" s="396"/>
      <c r="AA33" s="396"/>
      <c r="AB33" s="396"/>
      <c r="AC33" s="396"/>
      <c r="AD33" s="396"/>
      <c r="AE33" s="396"/>
      <c r="AF33" s="396"/>
      <c r="AG33" s="396"/>
      <c r="AH33" s="396"/>
      <c r="AI33" s="396"/>
      <c r="AJ33" s="396"/>
      <c r="AK33" s="396"/>
      <c r="AL33" s="206"/>
      <c r="AM33" s="431" t="s">
        <v>202</v>
      </c>
      <c r="AN33" s="431"/>
      <c r="AO33" s="396" t="s">
        <v>201</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206</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10</v>
      </c>
      <c r="BF34" s="597"/>
      <c r="BG34" s="598" t="str">
        <f>IF('各会計、関係団体の財政状況及び健全化判断比率'!B35="","",'各会計、関係団体の財政状況及び健全化判断比率'!B35)</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滝沢・雫石環境組合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株式会社しずくいし</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雫石町立雫石診療所特別会計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介護保険事業勘定特別会計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下水道事業会計（公共下水道事業）</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盛岡地区衛生処理組合</v>
      </c>
      <c r="BZ35" s="598"/>
      <c r="CA35" s="598"/>
      <c r="CB35" s="598"/>
      <c r="CC35" s="598"/>
      <c r="CD35" s="598"/>
      <c r="CE35" s="598"/>
      <c r="CF35" s="598"/>
      <c r="CG35" s="598"/>
      <c r="CH35" s="598"/>
      <c r="CI35" s="598"/>
      <c r="CJ35" s="598"/>
      <c r="CK35" s="598"/>
      <c r="CL35" s="598"/>
      <c r="CM35" s="598"/>
      <c r="CN35" s="181"/>
      <c r="CO35" s="597">
        <f t="shared" ref="CO35:CO43" si="3">IF(CQ35="","",CO34+1)</f>
        <v>21</v>
      </c>
      <c r="CP35" s="597"/>
      <c r="CQ35" s="598" t="str">
        <f>IF('各会計、関係団体の財政状況及び健全化判断比率'!BS8="","",'各会計、関係団体の財政状況及び健全化判断比率'!BS8)</f>
        <v>鶯宿温泉開発株式会社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9</v>
      </c>
      <c r="AN36" s="597"/>
      <c r="AO36" s="598" t="str">
        <f>IF('各会計、関係団体の財政状況及び健全化判断比率'!B34="","",'各会計、関係団体の財政状況及び健全化判断比率'!B34)</f>
        <v>下水道事業会計（農業集落排水事業）</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盛岡地区広域消防組合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介護保険介護サービス事業勘定特別会計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岩手県市町村総合事務組合（一般会計）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岩手県市町村総合事務組合（特別会計）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岩手県後期高齢者医療広域連合（一般会計）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岩手県後期高齢者医療広域連合（特別会計）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18</v>
      </c>
      <c r="BX41" s="597"/>
      <c r="BY41" s="598" t="str">
        <f>IF('各会計、関係団体の財政状況及び健全化判断比率'!B75="","",'各会計、関係団体の財政状況及び健全化判断比率'!B75)</f>
        <v>矢櫃山造林一部事務組合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19</v>
      </c>
      <c r="BX42" s="597"/>
      <c r="BY42" s="598" t="str">
        <f>IF('各会計、関係団体の財政状況及び健全化判断比率'!B76="","",'各会計、関係団体の財政状況及び健全化判断比率'!B76)</f>
        <v>盛岡広域環境組合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dEWd8gGkVqDolktRhVVJutMZzU+QBpo1aZfxS4m6JKn0R0xmxa1tWyf7QsXumJDMV1djNhYC8TKaB7EJGWtTww==" saltValue="P1RWVah7wm3MnHTNQP+e+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2"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563</v>
      </c>
      <c r="D34" s="1151"/>
      <c r="E34" s="1152"/>
      <c r="F34" s="32">
        <v>14.09</v>
      </c>
      <c r="G34" s="33">
        <v>14.88</v>
      </c>
      <c r="H34" s="33">
        <v>12.19</v>
      </c>
      <c r="I34" s="33">
        <v>9.66</v>
      </c>
      <c r="J34" s="34">
        <v>11.39</v>
      </c>
      <c r="K34" s="22"/>
      <c r="L34" s="22"/>
      <c r="M34" s="22"/>
      <c r="N34" s="22"/>
      <c r="O34" s="22"/>
      <c r="P34" s="22"/>
    </row>
    <row r="35" spans="1:16" ht="39" customHeight="1" x14ac:dyDescent="0.15">
      <c r="A35" s="22"/>
      <c r="B35" s="35"/>
      <c r="C35" s="1145" t="s">
        <v>564</v>
      </c>
      <c r="D35" s="1146"/>
      <c r="E35" s="1147"/>
      <c r="F35" s="36">
        <v>2.14</v>
      </c>
      <c r="G35" s="37">
        <v>3</v>
      </c>
      <c r="H35" s="37">
        <v>1.98</v>
      </c>
      <c r="I35" s="37">
        <v>3.82</v>
      </c>
      <c r="J35" s="38">
        <v>3.81</v>
      </c>
      <c r="K35" s="22"/>
      <c r="L35" s="22"/>
      <c r="M35" s="22"/>
      <c r="N35" s="22"/>
      <c r="O35" s="22"/>
      <c r="P35" s="22"/>
    </row>
    <row r="36" spans="1:16" ht="39" customHeight="1" x14ac:dyDescent="0.15">
      <c r="A36" s="22"/>
      <c r="B36" s="35"/>
      <c r="C36" s="1145" t="s">
        <v>565</v>
      </c>
      <c r="D36" s="1146"/>
      <c r="E36" s="1147"/>
      <c r="F36" s="36">
        <v>1.05</v>
      </c>
      <c r="G36" s="37">
        <v>1.33</v>
      </c>
      <c r="H36" s="37">
        <v>1.57</v>
      </c>
      <c r="I36" s="37">
        <v>1.79</v>
      </c>
      <c r="J36" s="38">
        <v>2.13</v>
      </c>
      <c r="K36" s="22"/>
      <c r="L36" s="22"/>
      <c r="M36" s="22"/>
      <c r="N36" s="22"/>
      <c r="O36" s="22"/>
      <c r="P36" s="22"/>
    </row>
    <row r="37" spans="1:16" ht="39" customHeight="1" x14ac:dyDescent="0.15">
      <c r="A37" s="22"/>
      <c r="B37" s="35"/>
      <c r="C37" s="1145" t="s">
        <v>566</v>
      </c>
      <c r="D37" s="1146"/>
      <c r="E37" s="1147"/>
      <c r="F37" s="36">
        <v>0.88</v>
      </c>
      <c r="G37" s="37">
        <v>0.71</v>
      </c>
      <c r="H37" s="37">
        <v>0.8</v>
      </c>
      <c r="I37" s="37">
        <v>0.18</v>
      </c>
      <c r="J37" s="38">
        <v>1.46</v>
      </c>
      <c r="K37" s="22"/>
      <c r="L37" s="22"/>
      <c r="M37" s="22"/>
      <c r="N37" s="22"/>
      <c r="O37" s="22"/>
      <c r="P37" s="22"/>
    </row>
    <row r="38" spans="1:16" ht="39" customHeight="1" x14ac:dyDescent="0.15">
      <c r="A38" s="22"/>
      <c r="B38" s="35"/>
      <c r="C38" s="1145" t="s">
        <v>567</v>
      </c>
      <c r="D38" s="1146"/>
      <c r="E38" s="1147"/>
      <c r="F38" s="36">
        <v>0.28000000000000003</v>
      </c>
      <c r="G38" s="37">
        <v>0.33</v>
      </c>
      <c r="H38" s="37">
        <v>0.38</v>
      </c>
      <c r="I38" s="37">
        <v>7.0000000000000007E-2</v>
      </c>
      <c r="J38" s="38">
        <v>0.31</v>
      </c>
      <c r="K38" s="22"/>
      <c r="L38" s="22"/>
      <c r="M38" s="22"/>
      <c r="N38" s="22"/>
      <c r="O38" s="22"/>
      <c r="P38" s="22"/>
    </row>
    <row r="39" spans="1:16" ht="39" customHeight="1" x14ac:dyDescent="0.15">
      <c r="A39" s="22"/>
      <c r="B39" s="35"/>
      <c r="C39" s="1145" t="s">
        <v>568</v>
      </c>
      <c r="D39" s="1146"/>
      <c r="E39" s="1147"/>
      <c r="F39" s="36">
        <v>0.06</v>
      </c>
      <c r="G39" s="37">
        <v>0.38</v>
      </c>
      <c r="H39" s="37">
        <v>0.46</v>
      </c>
      <c r="I39" s="37">
        <v>0.33</v>
      </c>
      <c r="J39" s="38">
        <v>0.28000000000000003</v>
      </c>
      <c r="K39" s="22"/>
      <c r="L39" s="22"/>
      <c r="M39" s="22"/>
      <c r="N39" s="22"/>
      <c r="O39" s="22"/>
      <c r="P39" s="22"/>
    </row>
    <row r="40" spans="1:16" ht="39" customHeight="1" x14ac:dyDescent="0.15">
      <c r="A40" s="22"/>
      <c r="B40" s="35"/>
      <c r="C40" s="1145" t="s">
        <v>569</v>
      </c>
      <c r="D40" s="1146"/>
      <c r="E40" s="1147"/>
      <c r="F40" s="36">
        <v>0.25</v>
      </c>
      <c r="G40" s="37">
        <v>0.08</v>
      </c>
      <c r="H40" s="37">
        <v>0.13</v>
      </c>
      <c r="I40" s="37">
        <v>0.15</v>
      </c>
      <c r="J40" s="38">
        <v>0.21</v>
      </c>
      <c r="K40" s="22"/>
      <c r="L40" s="22"/>
      <c r="M40" s="22"/>
      <c r="N40" s="22"/>
      <c r="O40" s="22"/>
      <c r="P40" s="22"/>
    </row>
    <row r="41" spans="1:16" ht="39" customHeight="1" x14ac:dyDescent="0.15">
      <c r="A41" s="22"/>
      <c r="B41" s="35"/>
      <c r="C41" s="1145" t="s">
        <v>570</v>
      </c>
      <c r="D41" s="1146"/>
      <c r="E41" s="1147"/>
      <c r="F41" s="36" t="s">
        <v>514</v>
      </c>
      <c r="G41" s="37">
        <v>0.02</v>
      </c>
      <c r="H41" s="37">
        <v>0.01</v>
      </c>
      <c r="I41" s="37">
        <v>0.01</v>
      </c>
      <c r="J41" s="38">
        <v>0.01</v>
      </c>
      <c r="K41" s="22"/>
      <c r="L41" s="22"/>
      <c r="M41" s="22"/>
      <c r="N41" s="22"/>
      <c r="O41" s="22"/>
      <c r="P41" s="22"/>
    </row>
    <row r="42" spans="1:16" ht="39" customHeight="1" x14ac:dyDescent="0.15">
      <c r="A42" s="22"/>
      <c r="B42" s="39"/>
      <c r="C42" s="1145" t="s">
        <v>571</v>
      </c>
      <c r="D42" s="1146"/>
      <c r="E42" s="1147"/>
      <c r="F42" s="36" t="s">
        <v>514</v>
      </c>
      <c r="G42" s="37" t="s">
        <v>514</v>
      </c>
      <c r="H42" s="37" t="s">
        <v>514</v>
      </c>
      <c r="I42" s="37" t="s">
        <v>514</v>
      </c>
      <c r="J42" s="38" t="s">
        <v>514</v>
      </c>
      <c r="K42" s="22"/>
      <c r="L42" s="22"/>
      <c r="M42" s="22"/>
      <c r="N42" s="22"/>
      <c r="O42" s="22"/>
      <c r="P42" s="22"/>
    </row>
    <row r="43" spans="1:16" ht="39" customHeight="1" thickBot="1" x14ac:dyDescent="0.2">
      <c r="A43" s="22"/>
      <c r="B43" s="40"/>
      <c r="C43" s="1148" t="s">
        <v>572</v>
      </c>
      <c r="D43" s="1149"/>
      <c r="E43" s="1150"/>
      <c r="F43" s="41">
        <v>0</v>
      </c>
      <c r="G43" s="42">
        <v>0.01</v>
      </c>
      <c r="H43" s="42">
        <v>0.05</v>
      </c>
      <c r="I43" s="42">
        <v>0.03</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ON8HnbVueStuRfCaBv+EZJqK6I25IyEqY+2huKeLYG7uB9QY8/mhoS6+Ph3ZUlFbYqVE4YsEV38A1EWa4WTDA==" saltValue="4tHrxahNNLF/eumoKAlg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34" zoomScaleSheetLayoutView="55" workbookViewId="0">
      <selection activeCell="P55" sqref="P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923</v>
      </c>
      <c r="L45" s="60">
        <v>853</v>
      </c>
      <c r="M45" s="60">
        <v>888</v>
      </c>
      <c r="N45" s="60">
        <v>942</v>
      </c>
      <c r="O45" s="61">
        <v>1000</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514</v>
      </c>
      <c r="L46" s="64" t="s">
        <v>514</v>
      </c>
      <c r="M46" s="64" t="s">
        <v>514</v>
      </c>
      <c r="N46" s="64" t="s">
        <v>514</v>
      </c>
      <c r="O46" s="65" t="s">
        <v>514</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514</v>
      </c>
      <c r="L47" s="64" t="s">
        <v>514</v>
      </c>
      <c r="M47" s="64" t="s">
        <v>514</v>
      </c>
      <c r="N47" s="64" t="s">
        <v>514</v>
      </c>
      <c r="O47" s="65" t="s">
        <v>514</v>
      </c>
      <c r="P47" s="48"/>
      <c r="Q47" s="48"/>
      <c r="R47" s="48"/>
      <c r="S47" s="48"/>
      <c r="T47" s="48"/>
      <c r="U47" s="48"/>
    </row>
    <row r="48" spans="1:21" ht="30.75" customHeight="1" x14ac:dyDescent="0.15">
      <c r="A48" s="48"/>
      <c r="B48" s="1155"/>
      <c r="C48" s="1156"/>
      <c r="D48" s="62"/>
      <c r="E48" s="1161" t="s">
        <v>15</v>
      </c>
      <c r="F48" s="1161"/>
      <c r="G48" s="1161"/>
      <c r="H48" s="1161"/>
      <c r="I48" s="1161"/>
      <c r="J48" s="1162"/>
      <c r="K48" s="63">
        <v>282</v>
      </c>
      <c r="L48" s="64">
        <v>272</v>
      </c>
      <c r="M48" s="64">
        <v>273</v>
      </c>
      <c r="N48" s="64">
        <v>264</v>
      </c>
      <c r="O48" s="65">
        <v>270</v>
      </c>
      <c r="P48" s="48"/>
      <c r="Q48" s="48"/>
      <c r="R48" s="48"/>
      <c r="S48" s="48"/>
      <c r="T48" s="48"/>
      <c r="U48" s="48"/>
    </row>
    <row r="49" spans="1:21" ht="30.75" customHeight="1" x14ac:dyDescent="0.15">
      <c r="A49" s="48"/>
      <c r="B49" s="1155"/>
      <c r="C49" s="1156"/>
      <c r="D49" s="62"/>
      <c r="E49" s="1161" t="s">
        <v>16</v>
      </c>
      <c r="F49" s="1161"/>
      <c r="G49" s="1161"/>
      <c r="H49" s="1161"/>
      <c r="I49" s="1161"/>
      <c r="J49" s="1162"/>
      <c r="K49" s="63">
        <v>57</v>
      </c>
      <c r="L49" s="64">
        <v>53</v>
      </c>
      <c r="M49" s="64">
        <v>30</v>
      </c>
      <c r="N49" s="64">
        <v>31</v>
      </c>
      <c r="O49" s="65">
        <v>29</v>
      </c>
      <c r="P49" s="48"/>
      <c r="Q49" s="48"/>
      <c r="R49" s="48"/>
      <c r="S49" s="48"/>
      <c r="T49" s="48"/>
      <c r="U49" s="48"/>
    </row>
    <row r="50" spans="1:21" ht="30.75" customHeight="1" x14ac:dyDescent="0.15">
      <c r="A50" s="48"/>
      <c r="B50" s="1155"/>
      <c r="C50" s="1156"/>
      <c r="D50" s="62"/>
      <c r="E50" s="1161" t="s">
        <v>17</v>
      </c>
      <c r="F50" s="1161"/>
      <c r="G50" s="1161"/>
      <c r="H50" s="1161"/>
      <c r="I50" s="1161"/>
      <c r="J50" s="1162"/>
      <c r="K50" s="63">
        <v>13</v>
      </c>
      <c r="L50" s="64">
        <v>14</v>
      </c>
      <c r="M50" s="64">
        <v>15</v>
      </c>
      <c r="N50" s="64">
        <v>15</v>
      </c>
      <c r="O50" s="65">
        <v>65</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514</v>
      </c>
      <c r="L51" s="64">
        <v>0</v>
      </c>
      <c r="M51" s="64" t="s">
        <v>514</v>
      </c>
      <c r="N51" s="64">
        <v>0</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935</v>
      </c>
      <c r="L52" s="64">
        <v>859</v>
      </c>
      <c r="M52" s="64">
        <v>868</v>
      </c>
      <c r="N52" s="64">
        <v>884</v>
      </c>
      <c r="O52" s="65">
        <v>873</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340</v>
      </c>
      <c r="L53" s="69">
        <v>333</v>
      </c>
      <c r="M53" s="69">
        <v>338</v>
      </c>
      <c r="N53" s="69">
        <v>368</v>
      </c>
      <c r="O53" s="70">
        <v>491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Syi8CQ6GOoP/dHXn4CPaMiHj81i/DNeZYOHnV8+7O6MJAmQwuhOC912XpSU64qk8Vzv5S8IAL3+PWv9bi/kLOw==" saltValue="tXs4ERpn0rGhURVpM3V2o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6"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556</v>
      </c>
      <c r="J40" s="103" t="s">
        <v>557</v>
      </c>
      <c r="K40" s="103" t="s">
        <v>558</v>
      </c>
      <c r="L40" s="103" t="s">
        <v>559</v>
      </c>
      <c r="M40" s="104" t="s">
        <v>560</v>
      </c>
    </row>
    <row r="41" spans="2:13" ht="27.75" customHeight="1" x14ac:dyDescent="0.15">
      <c r="B41" s="1184" t="s">
        <v>32</v>
      </c>
      <c r="C41" s="1185"/>
      <c r="D41" s="105"/>
      <c r="E41" s="1190" t="s">
        <v>33</v>
      </c>
      <c r="F41" s="1190"/>
      <c r="G41" s="1190"/>
      <c r="H41" s="1191"/>
      <c r="I41" s="355">
        <v>8935</v>
      </c>
      <c r="J41" s="356">
        <v>9337</v>
      </c>
      <c r="K41" s="356">
        <v>9336</v>
      </c>
      <c r="L41" s="356">
        <v>9172</v>
      </c>
      <c r="M41" s="357">
        <v>9043</v>
      </c>
    </row>
    <row r="42" spans="2:13" ht="27.75" customHeight="1" x14ac:dyDescent="0.15">
      <c r="B42" s="1186"/>
      <c r="C42" s="1187"/>
      <c r="D42" s="106"/>
      <c r="E42" s="1192" t="s">
        <v>34</v>
      </c>
      <c r="F42" s="1192"/>
      <c r="G42" s="1192"/>
      <c r="H42" s="1193"/>
      <c r="I42" s="358">
        <v>82</v>
      </c>
      <c r="J42" s="359">
        <v>83</v>
      </c>
      <c r="K42" s="359">
        <v>67</v>
      </c>
      <c r="L42" s="359">
        <v>64</v>
      </c>
      <c r="M42" s="360">
        <v>102</v>
      </c>
    </row>
    <row r="43" spans="2:13" ht="27.75" customHeight="1" x14ac:dyDescent="0.15">
      <c r="B43" s="1186"/>
      <c r="C43" s="1187"/>
      <c r="D43" s="106"/>
      <c r="E43" s="1192" t="s">
        <v>35</v>
      </c>
      <c r="F43" s="1192"/>
      <c r="G43" s="1192"/>
      <c r="H43" s="1193"/>
      <c r="I43" s="358">
        <v>4582</v>
      </c>
      <c r="J43" s="359">
        <v>4683</v>
      </c>
      <c r="K43" s="359">
        <v>4491</v>
      </c>
      <c r="L43" s="359">
        <v>2545</v>
      </c>
      <c r="M43" s="360">
        <v>2401</v>
      </c>
    </row>
    <row r="44" spans="2:13" ht="27.75" customHeight="1" x14ac:dyDescent="0.15">
      <c r="B44" s="1186"/>
      <c r="C44" s="1187"/>
      <c r="D44" s="106"/>
      <c r="E44" s="1192" t="s">
        <v>36</v>
      </c>
      <c r="F44" s="1192"/>
      <c r="G44" s="1192"/>
      <c r="H44" s="1193"/>
      <c r="I44" s="358">
        <v>207</v>
      </c>
      <c r="J44" s="359">
        <v>166</v>
      </c>
      <c r="K44" s="359">
        <v>136</v>
      </c>
      <c r="L44" s="359">
        <v>179</v>
      </c>
      <c r="M44" s="360">
        <v>184</v>
      </c>
    </row>
    <row r="45" spans="2:13" ht="27.75" customHeight="1" x14ac:dyDescent="0.15">
      <c r="B45" s="1186"/>
      <c r="C45" s="1187"/>
      <c r="D45" s="106"/>
      <c r="E45" s="1192" t="s">
        <v>37</v>
      </c>
      <c r="F45" s="1192"/>
      <c r="G45" s="1192"/>
      <c r="H45" s="1193"/>
      <c r="I45" s="358">
        <v>1278</v>
      </c>
      <c r="J45" s="359">
        <v>1310</v>
      </c>
      <c r="K45" s="359">
        <v>1288</v>
      </c>
      <c r="L45" s="359">
        <v>1415</v>
      </c>
      <c r="M45" s="360">
        <v>1543</v>
      </c>
    </row>
    <row r="46" spans="2:13" ht="27.75" customHeight="1" x14ac:dyDescent="0.15">
      <c r="B46" s="1186"/>
      <c r="C46" s="1187"/>
      <c r="D46" s="107"/>
      <c r="E46" s="1192" t="s">
        <v>38</v>
      </c>
      <c r="F46" s="1192"/>
      <c r="G46" s="1192"/>
      <c r="H46" s="1193"/>
      <c r="I46" s="358" t="s">
        <v>514</v>
      </c>
      <c r="J46" s="359" t="s">
        <v>514</v>
      </c>
      <c r="K46" s="359" t="s">
        <v>514</v>
      </c>
      <c r="L46" s="359" t="s">
        <v>514</v>
      </c>
      <c r="M46" s="360" t="s">
        <v>514</v>
      </c>
    </row>
    <row r="47" spans="2:13" ht="27.75" customHeight="1" x14ac:dyDescent="0.15">
      <c r="B47" s="1186"/>
      <c r="C47" s="1187"/>
      <c r="D47" s="108"/>
      <c r="E47" s="1194" t="s">
        <v>39</v>
      </c>
      <c r="F47" s="1195"/>
      <c r="G47" s="1195"/>
      <c r="H47" s="1196"/>
      <c r="I47" s="358" t="s">
        <v>514</v>
      </c>
      <c r="J47" s="359" t="s">
        <v>514</v>
      </c>
      <c r="K47" s="359" t="s">
        <v>514</v>
      </c>
      <c r="L47" s="359" t="s">
        <v>514</v>
      </c>
      <c r="M47" s="360" t="s">
        <v>514</v>
      </c>
    </row>
    <row r="48" spans="2:13" ht="27.75" customHeight="1" x14ac:dyDescent="0.15">
      <c r="B48" s="1186"/>
      <c r="C48" s="1187"/>
      <c r="D48" s="106"/>
      <c r="E48" s="1192" t="s">
        <v>40</v>
      </c>
      <c r="F48" s="1192"/>
      <c r="G48" s="1192"/>
      <c r="H48" s="1193"/>
      <c r="I48" s="358" t="s">
        <v>514</v>
      </c>
      <c r="J48" s="359" t="s">
        <v>514</v>
      </c>
      <c r="K48" s="359" t="s">
        <v>514</v>
      </c>
      <c r="L48" s="359" t="s">
        <v>514</v>
      </c>
      <c r="M48" s="360" t="s">
        <v>514</v>
      </c>
    </row>
    <row r="49" spans="2:13" ht="27.75" customHeight="1" x14ac:dyDescent="0.15">
      <c r="B49" s="1188"/>
      <c r="C49" s="1189"/>
      <c r="D49" s="106"/>
      <c r="E49" s="1192" t="s">
        <v>41</v>
      </c>
      <c r="F49" s="1192"/>
      <c r="G49" s="1192"/>
      <c r="H49" s="1193"/>
      <c r="I49" s="358" t="s">
        <v>514</v>
      </c>
      <c r="J49" s="359" t="s">
        <v>514</v>
      </c>
      <c r="K49" s="359" t="s">
        <v>514</v>
      </c>
      <c r="L49" s="359" t="s">
        <v>514</v>
      </c>
      <c r="M49" s="360" t="s">
        <v>514</v>
      </c>
    </row>
    <row r="50" spans="2:13" ht="27.75" customHeight="1" x14ac:dyDescent="0.15">
      <c r="B50" s="1197" t="s">
        <v>42</v>
      </c>
      <c r="C50" s="1198"/>
      <c r="D50" s="109"/>
      <c r="E50" s="1192" t="s">
        <v>43</v>
      </c>
      <c r="F50" s="1192"/>
      <c r="G50" s="1192"/>
      <c r="H50" s="1193"/>
      <c r="I50" s="358">
        <v>2401</v>
      </c>
      <c r="J50" s="359">
        <v>2302</v>
      </c>
      <c r="K50" s="359">
        <v>2838</v>
      </c>
      <c r="L50" s="359">
        <v>3318</v>
      </c>
      <c r="M50" s="360">
        <v>3379</v>
      </c>
    </row>
    <row r="51" spans="2:13" ht="27.75" customHeight="1" x14ac:dyDescent="0.15">
      <c r="B51" s="1186"/>
      <c r="C51" s="1187"/>
      <c r="D51" s="106"/>
      <c r="E51" s="1192" t="s">
        <v>44</v>
      </c>
      <c r="F51" s="1192"/>
      <c r="G51" s="1192"/>
      <c r="H51" s="1193"/>
      <c r="I51" s="358">
        <v>59</v>
      </c>
      <c r="J51" s="359">
        <v>48</v>
      </c>
      <c r="K51" s="359">
        <v>45</v>
      </c>
      <c r="L51" s="359">
        <v>41</v>
      </c>
      <c r="M51" s="360">
        <v>32</v>
      </c>
    </row>
    <row r="52" spans="2:13" ht="27.75" customHeight="1" x14ac:dyDescent="0.15">
      <c r="B52" s="1188"/>
      <c r="C52" s="1189"/>
      <c r="D52" s="106"/>
      <c r="E52" s="1192" t="s">
        <v>45</v>
      </c>
      <c r="F52" s="1192"/>
      <c r="G52" s="1192"/>
      <c r="H52" s="1193"/>
      <c r="I52" s="358">
        <v>9812</v>
      </c>
      <c r="J52" s="359">
        <v>9918</v>
      </c>
      <c r="K52" s="359">
        <v>9630</v>
      </c>
      <c r="L52" s="359">
        <v>9446</v>
      </c>
      <c r="M52" s="360">
        <v>8887</v>
      </c>
    </row>
    <row r="53" spans="2:13" ht="27.75" customHeight="1" thickBot="1" x14ac:dyDescent="0.2">
      <c r="B53" s="1199" t="s">
        <v>46</v>
      </c>
      <c r="C53" s="1200"/>
      <c r="D53" s="110"/>
      <c r="E53" s="1201" t="s">
        <v>47</v>
      </c>
      <c r="F53" s="1201"/>
      <c r="G53" s="1201"/>
      <c r="H53" s="1202"/>
      <c r="I53" s="361">
        <v>2811</v>
      </c>
      <c r="J53" s="362">
        <v>3309</v>
      </c>
      <c r="K53" s="362">
        <v>2805</v>
      </c>
      <c r="L53" s="362">
        <v>571</v>
      </c>
      <c r="M53" s="363">
        <v>975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T6vJ4ZHO058hQWIjzefwkDsdx7C6YDqOjYG8f4evq6nXmKHrklGLERVpB140fMkw5eDESM+M5CajyXoUZP2KLA==" saltValue="NK81rGzrBAaF6DskFuzb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50</v>
      </c>
      <c r="D55" s="1211"/>
      <c r="E55" s="1212"/>
      <c r="F55" s="122">
        <v>2162</v>
      </c>
      <c r="G55" s="122">
        <v>2370</v>
      </c>
      <c r="H55" s="123">
        <v>2320</v>
      </c>
    </row>
    <row r="56" spans="2:8" ht="52.5" customHeight="1" x14ac:dyDescent="0.15">
      <c r="B56" s="124"/>
      <c r="C56" s="1213" t="s">
        <v>51</v>
      </c>
      <c r="D56" s="1213"/>
      <c r="E56" s="1214"/>
      <c r="F56" s="125">
        <v>92</v>
      </c>
      <c r="G56" s="125">
        <v>273</v>
      </c>
      <c r="H56" s="126">
        <v>273</v>
      </c>
    </row>
    <row r="57" spans="2:8" ht="53.25" customHeight="1" x14ac:dyDescent="0.15">
      <c r="B57" s="124"/>
      <c r="C57" s="1215" t="s">
        <v>52</v>
      </c>
      <c r="D57" s="1215"/>
      <c r="E57" s="1216"/>
      <c r="F57" s="127">
        <v>315</v>
      </c>
      <c r="G57" s="127">
        <v>393</v>
      </c>
      <c r="H57" s="128">
        <v>467</v>
      </c>
    </row>
    <row r="58" spans="2:8" ht="45.75" customHeight="1" x14ac:dyDescent="0.15">
      <c r="B58" s="129"/>
      <c r="C58" s="1203" t="s">
        <v>591</v>
      </c>
      <c r="D58" s="1204"/>
      <c r="E58" s="1205"/>
      <c r="F58" s="130">
        <v>37</v>
      </c>
      <c r="G58" s="130">
        <v>137</v>
      </c>
      <c r="H58" s="131">
        <v>237</v>
      </c>
    </row>
    <row r="59" spans="2:8" ht="45.75" customHeight="1" x14ac:dyDescent="0.15">
      <c r="B59" s="129"/>
      <c r="C59" s="1203" t="s">
        <v>592</v>
      </c>
      <c r="D59" s="1204"/>
      <c r="E59" s="1205"/>
      <c r="F59" s="130">
        <v>120</v>
      </c>
      <c r="G59" s="130">
        <v>120</v>
      </c>
      <c r="H59" s="131">
        <v>120</v>
      </c>
    </row>
    <row r="60" spans="2:8" ht="45.75" customHeight="1" x14ac:dyDescent="0.15">
      <c r="B60" s="129"/>
      <c r="C60" s="1203" t="s">
        <v>593</v>
      </c>
      <c r="D60" s="1204"/>
      <c r="E60" s="1205"/>
      <c r="F60" s="130">
        <v>52</v>
      </c>
      <c r="G60" s="130">
        <v>52</v>
      </c>
      <c r="H60" s="131">
        <v>52</v>
      </c>
    </row>
    <row r="61" spans="2:8" ht="45.75" customHeight="1" x14ac:dyDescent="0.15">
      <c r="B61" s="129"/>
      <c r="C61" s="1203" t="s">
        <v>594</v>
      </c>
      <c r="D61" s="1204"/>
      <c r="E61" s="1205"/>
      <c r="F61" s="130">
        <v>17</v>
      </c>
      <c r="G61" s="130">
        <v>30</v>
      </c>
      <c r="H61" s="131">
        <v>38</v>
      </c>
    </row>
    <row r="62" spans="2:8" ht="45.75" customHeight="1" thickBot="1" x14ac:dyDescent="0.2">
      <c r="B62" s="132"/>
      <c r="C62" s="1206" t="s">
        <v>595</v>
      </c>
      <c r="D62" s="1207"/>
      <c r="E62" s="1208"/>
      <c r="F62" s="133">
        <v>8</v>
      </c>
      <c r="G62" s="133">
        <v>8</v>
      </c>
      <c r="H62" s="134">
        <v>8</v>
      </c>
    </row>
    <row r="63" spans="2:8" ht="52.5" customHeight="1" thickBot="1" x14ac:dyDescent="0.2">
      <c r="B63" s="135"/>
      <c r="C63" s="1209" t="s">
        <v>53</v>
      </c>
      <c r="D63" s="1209"/>
      <c r="E63" s="1210"/>
      <c r="F63" s="136">
        <v>2569</v>
      </c>
      <c r="G63" s="136">
        <v>3036</v>
      </c>
      <c r="H63" s="137">
        <v>3061</v>
      </c>
    </row>
    <row r="64" spans="2:8" x14ac:dyDescent="0.15"/>
  </sheetData>
  <sheetProtection algorithmName="SHA-512" hashValue="0etMeBVLAi3mOsb1mfKTA3LBTh2whoUhbJeaH8z5Sqa+lvBh0yd4Cwo2MMn0fhIhgpId2rRF1XyzjoANO5kpxA==" saltValue="fZQ58QThtZsWC0vQ9D3h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553</v>
      </c>
      <c r="G2" s="151"/>
      <c r="H2" s="152"/>
    </row>
    <row r="3" spans="1:8" x14ac:dyDescent="0.15">
      <c r="A3" s="148" t="s">
        <v>546</v>
      </c>
      <c r="B3" s="153"/>
      <c r="C3" s="154"/>
      <c r="D3" s="155">
        <v>91676</v>
      </c>
      <c r="E3" s="156"/>
      <c r="F3" s="157">
        <v>73475</v>
      </c>
      <c r="G3" s="158"/>
      <c r="H3" s="159"/>
    </row>
    <row r="4" spans="1:8" x14ac:dyDescent="0.15">
      <c r="A4" s="160"/>
      <c r="B4" s="161"/>
      <c r="C4" s="162"/>
      <c r="D4" s="163">
        <v>55539</v>
      </c>
      <c r="E4" s="164"/>
      <c r="F4" s="165">
        <v>43072</v>
      </c>
      <c r="G4" s="166"/>
      <c r="H4" s="167"/>
    </row>
    <row r="5" spans="1:8" x14ac:dyDescent="0.15">
      <c r="A5" s="148" t="s">
        <v>548</v>
      </c>
      <c r="B5" s="153"/>
      <c r="C5" s="154"/>
      <c r="D5" s="155">
        <v>95103</v>
      </c>
      <c r="E5" s="156"/>
      <c r="F5" s="157">
        <v>87464</v>
      </c>
      <c r="G5" s="158"/>
      <c r="H5" s="159"/>
    </row>
    <row r="6" spans="1:8" x14ac:dyDescent="0.15">
      <c r="A6" s="160"/>
      <c r="B6" s="161"/>
      <c r="C6" s="162"/>
      <c r="D6" s="163">
        <v>53495</v>
      </c>
      <c r="E6" s="164"/>
      <c r="F6" s="165">
        <v>47479</v>
      </c>
      <c r="G6" s="166"/>
      <c r="H6" s="167"/>
    </row>
    <row r="7" spans="1:8" x14ac:dyDescent="0.15">
      <c r="A7" s="148" t="s">
        <v>549</v>
      </c>
      <c r="B7" s="153"/>
      <c r="C7" s="154"/>
      <c r="D7" s="155">
        <v>65989</v>
      </c>
      <c r="E7" s="156"/>
      <c r="F7" s="157">
        <v>96248</v>
      </c>
      <c r="G7" s="158"/>
      <c r="H7" s="159"/>
    </row>
    <row r="8" spans="1:8" x14ac:dyDescent="0.15">
      <c r="A8" s="160"/>
      <c r="B8" s="161"/>
      <c r="C8" s="162"/>
      <c r="D8" s="163">
        <v>43872</v>
      </c>
      <c r="E8" s="164"/>
      <c r="F8" s="165">
        <v>55768</v>
      </c>
      <c r="G8" s="166"/>
      <c r="H8" s="167"/>
    </row>
    <row r="9" spans="1:8" x14ac:dyDescent="0.15">
      <c r="A9" s="148" t="s">
        <v>550</v>
      </c>
      <c r="B9" s="153"/>
      <c r="C9" s="154"/>
      <c r="D9" s="155">
        <v>56112</v>
      </c>
      <c r="E9" s="156"/>
      <c r="F9" s="157">
        <v>76413</v>
      </c>
      <c r="G9" s="158"/>
      <c r="H9" s="159"/>
    </row>
    <row r="10" spans="1:8" x14ac:dyDescent="0.15">
      <c r="A10" s="160"/>
      <c r="B10" s="161"/>
      <c r="C10" s="162"/>
      <c r="D10" s="163">
        <v>30848</v>
      </c>
      <c r="E10" s="164"/>
      <c r="F10" s="165">
        <v>39658</v>
      </c>
      <c r="G10" s="166"/>
      <c r="H10" s="167"/>
    </row>
    <row r="11" spans="1:8" x14ac:dyDescent="0.15">
      <c r="A11" s="148" t="s">
        <v>551</v>
      </c>
      <c r="B11" s="153"/>
      <c r="C11" s="154"/>
      <c r="D11" s="155">
        <v>83466</v>
      </c>
      <c r="E11" s="156"/>
      <c r="F11" s="157">
        <v>66481</v>
      </c>
      <c r="G11" s="158"/>
      <c r="H11" s="159"/>
    </row>
    <row r="12" spans="1:8" x14ac:dyDescent="0.15">
      <c r="A12" s="160"/>
      <c r="B12" s="161"/>
      <c r="C12" s="168"/>
      <c r="D12" s="163">
        <v>59845</v>
      </c>
      <c r="E12" s="164"/>
      <c r="F12" s="165">
        <v>36120</v>
      </c>
      <c r="G12" s="166"/>
      <c r="H12" s="167"/>
    </row>
    <row r="13" spans="1:8" x14ac:dyDescent="0.15">
      <c r="A13" s="148"/>
      <c r="B13" s="153"/>
      <c r="C13" s="169"/>
      <c r="D13" s="170">
        <v>78469</v>
      </c>
      <c r="E13" s="171"/>
      <c r="F13" s="172">
        <v>80016</v>
      </c>
      <c r="G13" s="173"/>
      <c r="H13" s="159"/>
    </row>
    <row r="14" spans="1:8" x14ac:dyDescent="0.15">
      <c r="A14" s="160"/>
      <c r="B14" s="161"/>
      <c r="C14" s="162"/>
      <c r="D14" s="163">
        <v>48720</v>
      </c>
      <c r="E14" s="164"/>
      <c r="F14" s="165">
        <v>44419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2.44</v>
      </c>
      <c r="C19" s="174">
        <f>ROUND(VALUE(SUBSTITUTE(実質収支比率等に係る経年分析!G$48,"▲","-")),2)</f>
        <v>3.34</v>
      </c>
      <c r="D19" s="174">
        <f>ROUND(VALUE(SUBSTITUTE(実質収支比率等に係る経年分析!H$48,"▲","-")),2)</f>
        <v>2.37</v>
      </c>
      <c r="E19" s="174">
        <f>ROUND(VALUE(SUBSTITUTE(実質収支比率等に係る経年分析!I$48,"▲","-")),2)</f>
        <v>3.89</v>
      </c>
      <c r="F19" s="174">
        <f>ROUND(VALUE(SUBSTITUTE(実質収支比率等に係る経年分析!J$48,"▲","-")),2)</f>
        <v>4.1399999999999997</v>
      </c>
    </row>
    <row r="20" spans="1:11" x14ac:dyDescent="0.15">
      <c r="A20" s="174" t="s">
        <v>57</v>
      </c>
      <c r="B20" s="174">
        <f>ROUND(VALUE(SUBSTITUTE(実質収支比率等に係る経年分析!F$47,"▲","-")),2)</f>
        <v>27.62</v>
      </c>
      <c r="C20" s="174">
        <f>ROUND(VALUE(SUBSTITUTE(実質収支比率等に係る経年分析!G$47,"▲","-")),2)</f>
        <v>26.78</v>
      </c>
      <c r="D20" s="174">
        <f>ROUND(VALUE(SUBSTITUTE(実質収支比率等に係る経年分析!H$47,"▲","-")),2)</f>
        <v>34.020000000000003</v>
      </c>
      <c r="E20" s="174">
        <f>ROUND(VALUE(SUBSTITUTE(実質収支比率等に係る経年分析!I$47,"▲","-")),2)</f>
        <v>35.69</v>
      </c>
      <c r="F20" s="174">
        <f>ROUND(VALUE(SUBSTITUTE(実質収支比率等に係る経年分析!J$47,"▲","-")),2)</f>
        <v>36.369999999999997</v>
      </c>
    </row>
    <row r="21" spans="1:11" x14ac:dyDescent="0.15">
      <c r="A21" s="174" t="s">
        <v>58</v>
      </c>
      <c r="B21" s="174">
        <f>IF(ISNUMBER(VALUE(SUBSTITUTE(実質収支比率等に係る経年分析!F$49,"▲","-"))),ROUND(VALUE(SUBSTITUTE(実質収支比率等に係る経年分析!F$49,"▲","-")),2),NA())</f>
        <v>1.1000000000000001</v>
      </c>
      <c r="C21" s="174">
        <f>IF(ISNUMBER(VALUE(SUBSTITUTE(実質収支比率等に係る経年分析!G$49,"▲","-"))),ROUND(VALUE(SUBSTITUTE(実質収支比率等に係る経年分析!G$49,"▲","-")),2),NA())</f>
        <v>-0.4</v>
      </c>
      <c r="D21" s="174">
        <f>IF(ISNUMBER(VALUE(SUBSTITUTE(実質収支比率等に係る経年分析!H$49,"▲","-"))),ROUND(VALUE(SUBSTITUTE(実質収支比率等に係る経年分析!H$49,"▲","-")),2),NA())</f>
        <v>7.4</v>
      </c>
      <c r="E21" s="174">
        <f>IF(ISNUMBER(VALUE(SUBSTITUTE(実質収支比率等に係る経年分析!I$49,"▲","-"))),ROUND(VALUE(SUBSTITUTE(実質収支比率等に係る経年分析!I$49,"▲","-")),2),NA())</f>
        <v>4.75</v>
      </c>
      <c r="F21" s="174">
        <f>IF(ISNUMBER(VALUE(SUBSTITUTE(実質収支比率等に係る経年分析!J$49,"▲","-"))),ROUND(VALUE(SUBSTITUTE(実質収支比率等に係る経年分析!J$49,"▲","-")),2),NA())</f>
        <v>-0.69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0.05</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簡易水道事業特別会計</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下水道事業会計（農業集落排水事業）</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0.21</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0.28000000000000003</v>
      </c>
    </row>
    <row r="32" spans="1:11" x14ac:dyDescent="0.15">
      <c r="A32" s="175" t="str">
        <f>IF(連結実質赤字比率に係る赤字・黒字の構成分析!C$38="",NA(),連結実質赤字比率に係る赤字・黒字の構成分析!C$38)</f>
        <v>雫石町立雫石診療所特別会計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0.28000000000000003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7.0000000000000007E-2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0.31</v>
      </c>
    </row>
    <row r="33" spans="1:16" x14ac:dyDescent="0.15">
      <c r="A33" s="175" t="str">
        <f>IF(連結実質赤字比率に係る赤字・黒字の構成分析!C$37="",NA(),連結実質赤字比率に係る赤字・黒字の構成分析!C$37)</f>
        <v>介護保険事業勘定特別会計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1.46</v>
      </c>
    </row>
    <row r="34" spans="1:16" x14ac:dyDescent="0.15">
      <c r="A34" s="175" t="str">
        <f>IF(連結実質赤字比率に係る赤字・黒字の構成分析!C$36="",NA(),連結実質赤字比率に係る赤字・黒字の構成分析!C$36)</f>
        <v>下水道事業会計（公共下水道事業）</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1.79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2.13</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2.14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1.98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3.82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3.81</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14.09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14.88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12.19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9.66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11.39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935</v>
      </c>
      <c r="E42" s="176"/>
      <c r="F42" s="176"/>
      <c r="G42" s="176">
        <f>'実質公債費比率（分子）の構造'!L$52</f>
        <v>859</v>
      </c>
      <c r="H42" s="176"/>
      <c r="I42" s="176"/>
      <c r="J42" s="176">
        <f>'実質公債費比率（分子）の構造'!M$52</f>
        <v>868</v>
      </c>
      <c r="K42" s="176"/>
      <c r="L42" s="176"/>
      <c r="M42" s="176">
        <f>'実質公債費比率（分子）の構造'!N$52</f>
        <v>884</v>
      </c>
      <c r="N42" s="176"/>
      <c r="O42" s="176"/>
      <c r="P42" s="176">
        <f>'実質公債費比率（分子）の構造'!O$52</f>
        <v>873</v>
      </c>
    </row>
    <row r="43" spans="1:16" x14ac:dyDescent="0.15">
      <c r="A43" s="176" t="s">
        <v>66</v>
      </c>
      <c r="B43" s="176" t="str">
        <f>'実質公債費比率（分子）の構造'!K$51</f>
        <v>-</v>
      </c>
      <c r="C43" s="176"/>
      <c r="D43" s="176"/>
      <c r="E43" s="176">
        <f>'実質公債費比率（分子）の構造'!L$51</f>
        <v>0</v>
      </c>
      <c r="F43" s="176"/>
      <c r="G43" s="176"/>
      <c r="H43" s="176" t="str">
        <f>'実質公債費比率（分子）の構造'!M$51</f>
        <v>-</v>
      </c>
      <c r="I43" s="176"/>
      <c r="J43" s="176"/>
      <c r="K43" s="176">
        <f>'実質公債費比率（分子）の構造'!N$51</f>
        <v>0</v>
      </c>
      <c r="L43" s="176"/>
      <c r="M43" s="176"/>
      <c r="N43" s="176">
        <f>'実質公債費比率（分子）の構造'!O$51</f>
        <v>0</v>
      </c>
      <c r="O43" s="176"/>
      <c r="P43" s="176"/>
    </row>
    <row r="44" spans="1:16" x14ac:dyDescent="0.15">
      <c r="A44" s="176" t="s">
        <v>67</v>
      </c>
      <c r="B44" s="176">
        <f>'実質公債費比率（分子）の構造'!K$50</f>
        <v>13</v>
      </c>
      <c r="C44" s="176"/>
      <c r="D44" s="176"/>
      <c r="E44" s="176">
        <f>'実質公債費比率（分子）の構造'!L$50</f>
        <v>14</v>
      </c>
      <c r="F44" s="176"/>
      <c r="G44" s="176"/>
      <c r="H44" s="176">
        <f>'実質公債費比率（分子）の構造'!M$50</f>
        <v>15</v>
      </c>
      <c r="I44" s="176"/>
      <c r="J44" s="176"/>
      <c r="K44" s="176">
        <f>'実質公債費比率（分子）の構造'!N$50</f>
        <v>15</v>
      </c>
      <c r="L44" s="176"/>
      <c r="M44" s="176"/>
      <c r="N44" s="176">
        <f>'実質公債費比率（分子）の構造'!O$50</f>
        <v>65</v>
      </c>
      <c r="O44" s="176"/>
      <c r="P44" s="176"/>
    </row>
    <row r="45" spans="1:16" x14ac:dyDescent="0.15">
      <c r="A45" s="176" t="s">
        <v>68</v>
      </c>
      <c r="B45" s="176">
        <f>'実質公債費比率（分子）の構造'!K$49</f>
        <v>57</v>
      </c>
      <c r="C45" s="176"/>
      <c r="D45" s="176"/>
      <c r="E45" s="176">
        <f>'実質公債費比率（分子）の構造'!L$49</f>
        <v>53</v>
      </c>
      <c r="F45" s="176"/>
      <c r="G45" s="176"/>
      <c r="H45" s="176">
        <f>'実質公債費比率（分子）の構造'!M$49</f>
        <v>30</v>
      </c>
      <c r="I45" s="176"/>
      <c r="J45" s="176"/>
      <c r="K45" s="176">
        <f>'実質公債費比率（分子）の構造'!N$49</f>
        <v>31</v>
      </c>
      <c r="L45" s="176"/>
      <c r="M45" s="176"/>
      <c r="N45" s="176">
        <f>'実質公債費比率（分子）の構造'!O$49</f>
        <v>29</v>
      </c>
      <c r="O45" s="176"/>
      <c r="P45" s="176"/>
    </row>
    <row r="46" spans="1:16" x14ac:dyDescent="0.15">
      <c r="A46" s="176" t="s">
        <v>69</v>
      </c>
      <c r="B46" s="176">
        <f>'実質公債費比率（分子）の構造'!K$48</f>
        <v>282</v>
      </c>
      <c r="C46" s="176"/>
      <c r="D46" s="176"/>
      <c r="E46" s="176">
        <f>'実質公債費比率（分子）の構造'!L$48</f>
        <v>272</v>
      </c>
      <c r="F46" s="176"/>
      <c r="G46" s="176"/>
      <c r="H46" s="176">
        <f>'実質公債費比率（分子）の構造'!M$48</f>
        <v>273</v>
      </c>
      <c r="I46" s="176"/>
      <c r="J46" s="176"/>
      <c r="K46" s="176">
        <f>'実質公債費比率（分子）の構造'!N$48</f>
        <v>264</v>
      </c>
      <c r="L46" s="176"/>
      <c r="M46" s="176"/>
      <c r="N46" s="176">
        <f>'実質公債費比率（分子）の構造'!O$48</f>
        <v>270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923</v>
      </c>
      <c r="C49" s="176"/>
      <c r="D49" s="176"/>
      <c r="E49" s="176">
        <f>'実質公債費比率（分子）の構造'!L$45</f>
        <v>853</v>
      </c>
      <c r="F49" s="176"/>
      <c r="G49" s="176"/>
      <c r="H49" s="176">
        <f>'実質公債費比率（分子）の構造'!M$45</f>
        <v>888</v>
      </c>
      <c r="I49" s="176"/>
      <c r="J49" s="176"/>
      <c r="K49" s="176">
        <f>'実質公債費比率（分子）の構造'!N$45</f>
        <v>942</v>
      </c>
      <c r="L49" s="176"/>
      <c r="M49" s="176"/>
      <c r="N49" s="176">
        <f>'実質公債費比率（分子）の構造'!O$45</f>
        <v>1000</v>
      </c>
      <c r="O49" s="176"/>
      <c r="P49" s="176"/>
    </row>
    <row r="50" spans="1:16" x14ac:dyDescent="0.15">
      <c r="A50" s="176" t="s">
        <v>73</v>
      </c>
      <c r="B50" s="176" t="e">
        <f>NA()</f>
        <v>#N/A</v>
      </c>
      <c r="C50" s="176">
        <f>IF(ISNUMBER('実質公債費比率（分子）の構造'!K$53),'実質公債費比率（分子）の構造'!K$53,NA())</f>
        <v>340</v>
      </c>
      <c r="D50" s="176" t="e">
        <f>NA()</f>
        <v>#N/A</v>
      </c>
      <c r="E50" s="176" t="e">
        <f>NA()</f>
        <v>#N/A</v>
      </c>
      <c r="F50" s="176">
        <f>IF(ISNUMBER('実質公債費比率（分子）の構造'!L$53),'実質公債費比率（分子）の構造'!L$53,NA())</f>
        <v>333</v>
      </c>
      <c r="G50" s="176" t="e">
        <f>NA()</f>
        <v>#N/A</v>
      </c>
      <c r="H50" s="176" t="e">
        <f>NA()</f>
        <v>#N/A</v>
      </c>
      <c r="I50" s="176">
        <f>IF(ISNUMBER('実質公債費比率（分子）の構造'!M$53),'実質公債費比率（分子）の構造'!M$53,NA())</f>
        <v>338</v>
      </c>
      <c r="J50" s="176" t="e">
        <f>NA()</f>
        <v>#N/A</v>
      </c>
      <c r="K50" s="176" t="e">
        <f>NA()</f>
        <v>#N/A</v>
      </c>
      <c r="L50" s="176">
        <f>IF(ISNUMBER('実質公債費比率（分子）の構造'!N$53),'実質公債費比率（分子）の構造'!N$53,NA())</f>
        <v>368</v>
      </c>
      <c r="M50" s="176" t="e">
        <f>NA()</f>
        <v>#N/A</v>
      </c>
      <c r="N50" s="176" t="e">
        <f>NA()</f>
        <v>#N/A</v>
      </c>
      <c r="O50" s="176">
        <f>IF(ISNUMBER('実質公債費比率（分子）の構造'!O$53),'実質公債費比率（分子）の構造'!O$53,NA())</f>
        <v>491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9812</v>
      </c>
      <c r="E56" s="175"/>
      <c r="F56" s="175"/>
      <c r="G56" s="175">
        <f>'将来負担比率（分子）の構造'!J$52</f>
        <v>9918</v>
      </c>
      <c r="H56" s="175"/>
      <c r="I56" s="175"/>
      <c r="J56" s="175">
        <f>'将来負担比率（分子）の構造'!K$52</f>
        <v>9630</v>
      </c>
      <c r="K56" s="175"/>
      <c r="L56" s="175"/>
      <c r="M56" s="175">
        <f>'将来負担比率（分子）の構造'!L$52</f>
        <v>9446</v>
      </c>
      <c r="N56" s="175"/>
      <c r="O56" s="175"/>
      <c r="P56" s="175">
        <f>'将来負担比率（分子）の構造'!M$52</f>
        <v>8887</v>
      </c>
    </row>
    <row r="57" spans="1:16" x14ac:dyDescent="0.15">
      <c r="A57" s="175" t="s">
        <v>44</v>
      </c>
      <c r="B57" s="175"/>
      <c r="C57" s="175"/>
      <c r="D57" s="175">
        <f>'将来負担比率（分子）の構造'!I$51</f>
        <v>59</v>
      </c>
      <c r="E57" s="175"/>
      <c r="F57" s="175"/>
      <c r="G57" s="175">
        <f>'将来負担比率（分子）の構造'!J$51</f>
        <v>48</v>
      </c>
      <c r="H57" s="175"/>
      <c r="I57" s="175"/>
      <c r="J57" s="175">
        <f>'将来負担比率（分子）の構造'!K$51</f>
        <v>45</v>
      </c>
      <c r="K57" s="175"/>
      <c r="L57" s="175"/>
      <c r="M57" s="175">
        <f>'将来負担比率（分子）の構造'!L$51</f>
        <v>41</v>
      </c>
      <c r="N57" s="175"/>
      <c r="O57" s="175"/>
      <c r="P57" s="175">
        <f>'将来負担比率（分子）の構造'!M$51</f>
        <v>32</v>
      </c>
    </row>
    <row r="58" spans="1:16" x14ac:dyDescent="0.15">
      <c r="A58" s="175" t="s">
        <v>43</v>
      </c>
      <c r="B58" s="175"/>
      <c r="C58" s="175"/>
      <c r="D58" s="175">
        <f>'将来負担比率（分子）の構造'!I$50</f>
        <v>2401</v>
      </c>
      <c r="E58" s="175"/>
      <c r="F58" s="175"/>
      <c r="G58" s="175">
        <f>'将来負担比率（分子）の構造'!J$50</f>
        <v>2302</v>
      </c>
      <c r="H58" s="175"/>
      <c r="I58" s="175"/>
      <c r="J58" s="175">
        <f>'将来負担比率（分子）の構造'!K$50</f>
        <v>2838</v>
      </c>
      <c r="K58" s="175"/>
      <c r="L58" s="175"/>
      <c r="M58" s="175">
        <f>'将来負担比率（分子）の構造'!L$50</f>
        <v>3318</v>
      </c>
      <c r="N58" s="175"/>
      <c r="O58" s="175"/>
      <c r="P58" s="175">
        <f>'将来負担比率（分子）の構造'!M$50</f>
        <v>3379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1278</v>
      </c>
      <c r="C62" s="175"/>
      <c r="D62" s="175"/>
      <c r="E62" s="175">
        <f>'将来負担比率（分子）の構造'!J$45</f>
        <v>1310</v>
      </c>
      <c r="F62" s="175"/>
      <c r="G62" s="175"/>
      <c r="H62" s="175">
        <f>'将来負担比率（分子）の構造'!K$45</f>
        <v>1288</v>
      </c>
      <c r="I62" s="175"/>
      <c r="J62" s="175"/>
      <c r="K62" s="175">
        <f>'将来負担比率（分子）の構造'!L$45</f>
        <v>1415</v>
      </c>
      <c r="L62" s="175"/>
      <c r="M62" s="175"/>
      <c r="N62" s="175">
        <f>'将来負担比率（分子）の構造'!M$45</f>
        <v>1543</v>
      </c>
      <c r="O62" s="175"/>
      <c r="P62" s="175"/>
    </row>
    <row r="63" spans="1:16" x14ac:dyDescent="0.15">
      <c r="A63" s="175" t="s">
        <v>36</v>
      </c>
      <c r="B63" s="175">
        <f>'将来負担比率（分子）の構造'!I$44</f>
        <v>207</v>
      </c>
      <c r="C63" s="175"/>
      <c r="D63" s="175"/>
      <c r="E63" s="175">
        <f>'将来負担比率（分子）の構造'!J$44</f>
        <v>166</v>
      </c>
      <c r="F63" s="175"/>
      <c r="G63" s="175"/>
      <c r="H63" s="175">
        <f>'将来負担比率（分子）の構造'!K$44</f>
        <v>136</v>
      </c>
      <c r="I63" s="175"/>
      <c r="J63" s="175"/>
      <c r="K63" s="175">
        <f>'将来負担比率（分子）の構造'!L$44</f>
        <v>179</v>
      </c>
      <c r="L63" s="175"/>
      <c r="M63" s="175"/>
      <c r="N63" s="175">
        <f>'将来負担比率（分子）の構造'!M$44</f>
        <v>184</v>
      </c>
      <c r="O63" s="175"/>
      <c r="P63" s="175"/>
    </row>
    <row r="64" spans="1:16" x14ac:dyDescent="0.15">
      <c r="A64" s="175" t="s">
        <v>35</v>
      </c>
      <c r="B64" s="175">
        <f>'将来負担比率（分子）の構造'!I$43</f>
        <v>4582</v>
      </c>
      <c r="C64" s="175"/>
      <c r="D64" s="175"/>
      <c r="E64" s="175">
        <f>'将来負担比率（分子）の構造'!J$43</f>
        <v>4683</v>
      </c>
      <c r="F64" s="175"/>
      <c r="G64" s="175"/>
      <c r="H64" s="175">
        <f>'将来負担比率（分子）の構造'!K$43</f>
        <v>4491</v>
      </c>
      <c r="I64" s="175"/>
      <c r="J64" s="175"/>
      <c r="K64" s="175">
        <f>'将来負担比率（分子）の構造'!L$43</f>
        <v>2545</v>
      </c>
      <c r="L64" s="175"/>
      <c r="M64" s="175"/>
      <c r="N64" s="175">
        <f>'将来負担比率（分子）の構造'!M$43</f>
        <v>2401</v>
      </c>
      <c r="O64" s="175"/>
      <c r="P64" s="175"/>
    </row>
    <row r="65" spans="1:16" x14ac:dyDescent="0.15">
      <c r="A65" s="175" t="s">
        <v>34</v>
      </c>
      <c r="B65" s="175">
        <f>'将来負担比率（分子）の構造'!I$42</f>
        <v>82</v>
      </c>
      <c r="C65" s="175"/>
      <c r="D65" s="175"/>
      <c r="E65" s="175">
        <f>'将来負担比率（分子）の構造'!J$42</f>
        <v>83</v>
      </c>
      <c r="F65" s="175"/>
      <c r="G65" s="175"/>
      <c r="H65" s="175">
        <f>'将来負担比率（分子）の構造'!K$42</f>
        <v>67</v>
      </c>
      <c r="I65" s="175"/>
      <c r="J65" s="175"/>
      <c r="K65" s="175">
        <f>'将来負担比率（分子）の構造'!L$42</f>
        <v>64</v>
      </c>
      <c r="L65" s="175"/>
      <c r="M65" s="175"/>
      <c r="N65" s="175">
        <f>'将来負担比率（分子）の構造'!M$42</f>
        <v>102</v>
      </c>
      <c r="O65" s="175"/>
      <c r="P65" s="175"/>
    </row>
    <row r="66" spans="1:16" x14ac:dyDescent="0.15">
      <c r="A66" s="175" t="s">
        <v>33</v>
      </c>
      <c r="B66" s="175">
        <f>'将来負担比率（分子）の構造'!I$41</f>
        <v>8935</v>
      </c>
      <c r="C66" s="175"/>
      <c r="D66" s="175"/>
      <c r="E66" s="175">
        <f>'将来負担比率（分子）の構造'!J$41</f>
        <v>9337</v>
      </c>
      <c r="F66" s="175"/>
      <c r="G66" s="175"/>
      <c r="H66" s="175">
        <f>'将来負担比率（分子）の構造'!K$41</f>
        <v>9336</v>
      </c>
      <c r="I66" s="175"/>
      <c r="J66" s="175"/>
      <c r="K66" s="175">
        <f>'将来負担比率（分子）の構造'!L$41</f>
        <v>9172</v>
      </c>
      <c r="L66" s="175"/>
      <c r="M66" s="175"/>
      <c r="N66" s="175">
        <f>'将来負担比率（分子）の構造'!M$41</f>
        <v>9043</v>
      </c>
      <c r="O66" s="175"/>
      <c r="P66" s="175"/>
    </row>
    <row r="67" spans="1:16" x14ac:dyDescent="0.15">
      <c r="A67" s="175" t="s">
        <v>77</v>
      </c>
      <c r="B67" s="175" t="e">
        <f>NA()</f>
        <v>#N/A</v>
      </c>
      <c r="C67" s="175">
        <f>IF(ISNUMBER('将来負担比率（分子）の構造'!I$53), IF('将来負担比率（分子）の構造'!I$53 &lt; 0, 0, '将来負担比率（分子）の構造'!I$53), NA())</f>
        <v>2811</v>
      </c>
      <c r="D67" s="175" t="e">
        <f>NA()</f>
        <v>#N/A</v>
      </c>
      <c r="E67" s="175" t="e">
        <f>NA()</f>
        <v>#N/A</v>
      </c>
      <c r="F67" s="175">
        <f>IF(ISNUMBER('将来負担比率（分子）の構造'!J$53), IF('将来負担比率（分子）の構造'!J$53 &lt; 0, 0, '将来負担比率（分子）の構造'!J$53), NA())</f>
        <v>3309</v>
      </c>
      <c r="G67" s="175" t="e">
        <f>NA()</f>
        <v>#N/A</v>
      </c>
      <c r="H67" s="175" t="e">
        <f>NA()</f>
        <v>#N/A</v>
      </c>
      <c r="I67" s="175">
        <f>IF(ISNUMBER('将来負担比率（分子）の構造'!K$53), IF('将来負担比率（分子）の構造'!K$53 &lt; 0, 0, '将来負担比率（分子）の構造'!K$53), NA())</f>
        <v>2805</v>
      </c>
      <c r="J67" s="175" t="e">
        <f>NA()</f>
        <v>#N/A</v>
      </c>
      <c r="K67" s="175" t="e">
        <f>NA()</f>
        <v>#N/A</v>
      </c>
      <c r="L67" s="175">
        <f>IF(ISNUMBER('将来負担比率（分子）の構造'!L$53), IF('将来負担比率（分子）の構造'!L$53 &lt; 0, 0, '将来負担比率（分子）の構造'!L$53), NA())</f>
        <v>571</v>
      </c>
      <c r="M67" s="175" t="e">
        <f>NA()</f>
        <v>#N/A</v>
      </c>
      <c r="N67" s="175" t="e">
        <f>NA()</f>
        <v>#N/A</v>
      </c>
      <c r="O67" s="175">
        <f>IF(ISNUMBER('将来負担比率（分子）の構造'!M$53), IF('将来負担比率（分子）の構造'!M$53 &lt; 0, 0, '将来負担比率（分子）の構造'!M$53), NA())</f>
        <v>975</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2162</v>
      </c>
      <c r="C72" s="179">
        <f>基金残高に係る経年分析!G55</f>
        <v>2370</v>
      </c>
      <c r="D72" s="179">
        <f>基金残高に係る経年分析!H55</f>
        <v>2320</v>
      </c>
    </row>
    <row r="73" spans="1:16" x14ac:dyDescent="0.15">
      <c r="A73" s="178" t="s">
        <v>80</v>
      </c>
      <c r="B73" s="179">
        <f>基金残高に係る経年分析!F56</f>
        <v>92</v>
      </c>
      <c r="C73" s="179">
        <f>基金残高に係る経年分析!G56</f>
        <v>273</v>
      </c>
      <c r="D73" s="179">
        <f>基金残高に係る経年分析!H56</f>
        <v>273</v>
      </c>
    </row>
    <row r="74" spans="1:16" x14ac:dyDescent="0.15">
      <c r="A74" s="178" t="s">
        <v>81</v>
      </c>
      <c r="B74" s="179">
        <f>基金残高に係る経年分析!F57</f>
        <v>315</v>
      </c>
      <c r="C74" s="179">
        <f>基金残高に係る経年分析!G57</f>
        <v>393</v>
      </c>
      <c r="D74" s="179">
        <f>基金残高に係る経年分析!H57</f>
        <v>467</v>
      </c>
    </row>
  </sheetData>
  <sheetProtection algorithmName="SHA-512" hashValue="t/zcwkn+Exd6rz5uRCZ/UYiyNw4BIcH2K9IP+OxWrWlFK8D15yxWwBdvxDXhrwQTsEYsBHdfANGTidxjOJTmGw==" saltValue="l57PdX70hHdb9M7Um3QR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2129195</v>
      </c>
      <c r="S5" s="613"/>
      <c r="T5" s="613"/>
      <c r="U5" s="613"/>
      <c r="V5" s="613"/>
      <c r="W5" s="613"/>
      <c r="X5" s="613"/>
      <c r="Y5" s="614"/>
      <c r="Z5" s="615">
        <v>18.600000000000001</v>
      </c>
      <c r="AA5" s="615"/>
      <c r="AB5" s="615"/>
      <c r="AC5" s="615"/>
      <c r="AD5" s="616">
        <v>2129195</v>
      </c>
      <c r="AE5" s="616"/>
      <c r="AF5" s="616"/>
      <c r="AG5" s="616"/>
      <c r="AH5" s="616"/>
      <c r="AI5" s="616"/>
      <c r="AJ5" s="616"/>
      <c r="AK5" s="616"/>
      <c r="AL5" s="617">
        <v>33.1</v>
      </c>
      <c r="AM5" s="618"/>
      <c r="AN5" s="618"/>
      <c r="AO5" s="619"/>
      <c r="AP5" s="609" t="s">
        <v>232</v>
      </c>
      <c r="AQ5" s="610"/>
      <c r="AR5" s="610"/>
      <c r="AS5" s="610"/>
      <c r="AT5" s="610"/>
      <c r="AU5" s="610"/>
      <c r="AV5" s="610"/>
      <c r="AW5" s="610"/>
      <c r="AX5" s="610"/>
      <c r="AY5" s="610"/>
      <c r="AZ5" s="610"/>
      <c r="BA5" s="610"/>
      <c r="BB5" s="610"/>
      <c r="BC5" s="610"/>
      <c r="BD5" s="610"/>
      <c r="BE5" s="610"/>
      <c r="BF5" s="611"/>
      <c r="BG5" s="623">
        <v>2083456</v>
      </c>
      <c r="BH5" s="624"/>
      <c r="BI5" s="624"/>
      <c r="BJ5" s="624"/>
      <c r="BK5" s="624"/>
      <c r="BL5" s="624"/>
      <c r="BM5" s="624"/>
      <c r="BN5" s="625"/>
      <c r="BO5" s="626">
        <v>97.9</v>
      </c>
      <c r="BP5" s="626"/>
      <c r="BQ5" s="626"/>
      <c r="BR5" s="626"/>
      <c r="BS5" s="627" t="s">
        <v>188</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239635</v>
      </c>
      <c r="S6" s="624"/>
      <c r="T6" s="624"/>
      <c r="U6" s="624"/>
      <c r="V6" s="624"/>
      <c r="W6" s="624"/>
      <c r="X6" s="624"/>
      <c r="Y6" s="625"/>
      <c r="Z6" s="626">
        <v>2.1</v>
      </c>
      <c r="AA6" s="626"/>
      <c r="AB6" s="626"/>
      <c r="AC6" s="626"/>
      <c r="AD6" s="627">
        <v>239635</v>
      </c>
      <c r="AE6" s="627"/>
      <c r="AF6" s="627"/>
      <c r="AG6" s="627"/>
      <c r="AH6" s="627"/>
      <c r="AI6" s="627"/>
      <c r="AJ6" s="627"/>
      <c r="AK6" s="627"/>
      <c r="AL6" s="628">
        <v>3.7</v>
      </c>
      <c r="AM6" s="629"/>
      <c r="AN6" s="629"/>
      <c r="AO6" s="630"/>
      <c r="AP6" s="620" t="s">
        <v>237</v>
      </c>
      <c r="AQ6" s="621"/>
      <c r="AR6" s="621"/>
      <c r="AS6" s="621"/>
      <c r="AT6" s="621"/>
      <c r="AU6" s="621"/>
      <c r="AV6" s="621"/>
      <c r="AW6" s="621"/>
      <c r="AX6" s="621"/>
      <c r="AY6" s="621"/>
      <c r="AZ6" s="621"/>
      <c r="BA6" s="621"/>
      <c r="BB6" s="621"/>
      <c r="BC6" s="621"/>
      <c r="BD6" s="621"/>
      <c r="BE6" s="621"/>
      <c r="BF6" s="622"/>
      <c r="BG6" s="623">
        <v>2083456</v>
      </c>
      <c r="BH6" s="624"/>
      <c r="BI6" s="624"/>
      <c r="BJ6" s="624"/>
      <c r="BK6" s="624"/>
      <c r="BL6" s="624"/>
      <c r="BM6" s="624"/>
      <c r="BN6" s="625"/>
      <c r="BO6" s="626">
        <v>97.9</v>
      </c>
      <c r="BP6" s="626"/>
      <c r="BQ6" s="626"/>
      <c r="BR6" s="626"/>
      <c r="BS6" s="627" t="s">
        <v>188</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102885</v>
      </c>
      <c r="CS6" s="624"/>
      <c r="CT6" s="624"/>
      <c r="CU6" s="624"/>
      <c r="CV6" s="624"/>
      <c r="CW6" s="624"/>
      <c r="CX6" s="624"/>
      <c r="CY6" s="625"/>
      <c r="CZ6" s="617">
        <v>0.9</v>
      </c>
      <c r="DA6" s="618"/>
      <c r="DB6" s="618"/>
      <c r="DC6" s="634"/>
      <c r="DD6" s="632" t="s">
        <v>188</v>
      </c>
      <c r="DE6" s="624"/>
      <c r="DF6" s="624"/>
      <c r="DG6" s="624"/>
      <c r="DH6" s="624"/>
      <c r="DI6" s="624"/>
      <c r="DJ6" s="624"/>
      <c r="DK6" s="624"/>
      <c r="DL6" s="624"/>
      <c r="DM6" s="624"/>
      <c r="DN6" s="624"/>
      <c r="DO6" s="624"/>
      <c r="DP6" s="625"/>
      <c r="DQ6" s="632">
        <v>102885</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440</v>
      </c>
      <c r="S7" s="624"/>
      <c r="T7" s="624"/>
      <c r="U7" s="624"/>
      <c r="V7" s="624"/>
      <c r="W7" s="624"/>
      <c r="X7" s="624"/>
      <c r="Y7" s="625"/>
      <c r="Z7" s="626">
        <v>0</v>
      </c>
      <c r="AA7" s="626"/>
      <c r="AB7" s="626"/>
      <c r="AC7" s="626"/>
      <c r="AD7" s="627">
        <v>440</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644202</v>
      </c>
      <c r="BH7" s="624"/>
      <c r="BI7" s="624"/>
      <c r="BJ7" s="624"/>
      <c r="BK7" s="624"/>
      <c r="BL7" s="624"/>
      <c r="BM7" s="624"/>
      <c r="BN7" s="625"/>
      <c r="BO7" s="626">
        <v>30.3</v>
      </c>
      <c r="BP7" s="626"/>
      <c r="BQ7" s="626"/>
      <c r="BR7" s="626"/>
      <c r="BS7" s="627" t="s">
        <v>188</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1805658</v>
      </c>
      <c r="CS7" s="624"/>
      <c r="CT7" s="624"/>
      <c r="CU7" s="624"/>
      <c r="CV7" s="624"/>
      <c r="CW7" s="624"/>
      <c r="CX7" s="624"/>
      <c r="CY7" s="625"/>
      <c r="CZ7" s="626">
        <v>16.2</v>
      </c>
      <c r="DA7" s="626"/>
      <c r="DB7" s="626"/>
      <c r="DC7" s="626"/>
      <c r="DD7" s="632">
        <v>96790</v>
      </c>
      <c r="DE7" s="624"/>
      <c r="DF7" s="624"/>
      <c r="DG7" s="624"/>
      <c r="DH7" s="624"/>
      <c r="DI7" s="624"/>
      <c r="DJ7" s="624"/>
      <c r="DK7" s="624"/>
      <c r="DL7" s="624"/>
      <c r="DM7" s="624"/>
      <c r="DN7" s="624"/>
      <c r="DO7" s="624"/>
      <c r="DP7" s="625"/>
      <c r="DQ7" s="632">
        <v>1377067</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3464</v>
      </c>
      <c r="S8" s="624"/>
      <c r="T8" s="624"/>
      <c r="U8" s="624"/>
      <c r="V8" s="624"/>
      <c r="W8" s="624"/>
      <c r="X8" s="624"/>
      <c r="Y8" s="625"/>
      <c r="Z8" s="626">
        <v>0</v>
      </c>
      <c r="AA8" s="626"/>
      <c r="AB8" s="626"/>
      <c r="AC8" s="626"/>
      <c r="AD8" s="627">
        <v>3464</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27259</v>
      </c>
      <c r="BH8" s="624"/>
      <c r="BI8" s="624"/>
      <c r="BJ8" s="624"/>
      <c r="BK8" s="624"/>
      <c r="BL8" s="624"/>
      <c r="BM8" s="624"/>
      <c r="BN8" s="625"/>
      <c r="BO8" s="626">
        <v>1.3</v>
      </c>
      <c r="BP8" s="626"/>
      <c r="BQ8" s="626"/>
      <c r="BR8" s="626"/>
      <c r="BS8" s="627" t="s">
        <v>188</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2678603</v>
      </c>
      <c r="CS8" s="624"/>
      <c r="CT8" s="624"/>
      <c r="CU8" s="624"/>
      <c r="CV8" s="624"/>
      <c r="CW8" s="624"/>
      <c r="CX8" s="624"/>
      <c r="CY8" s="625"/>
      <c r="CZ8" s="626">
        <v>24</v>
      </c>
      <c r="DA8" s="626"/>
      <c r="DB8" s="626"/>
      <c r="DC8" s="626"/>
      <c r="DD8" s="632">
        <v>1903</v>
      </c>
      <c r="DE8" s="624"/>
      <c r="DF8" s="624"/>
      <c r="DG8" s="624"/>
      <c r="DH8" s="624"/>
      <c r="DI8" s="624"/>
      <c r="DJ8" s="624"/>
      <c r="DK8" s="624"/>
      <c r="DL8" s="624"/>
      <c r="DM8" s="624"/>
      <c r="DN8" s="624"/>
      <c r="DO8" s="624"/>
      <c r="DP8" s="625"/>
      <c r="DQ8" s="632">
        <v>1475075</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2631</v>
      </c>
      <c r="S9" s="624"/>
      <c r="T9" s="624"/>
      <c r="U9" s="624"/>
      <c r="V9" s="624"/>
      <c r="W9" s="624"/>
      <c r="X9" s="624"/>
      <c r="Y9" s="625"/>
      <c r="Z9" s="626">
        <v>0</v>
      </c>
      <c r="AA9" s="626"/>
      <c r="AB9" s="626"/>
      <c r="AC9" s="626"/>
      <c r="AD9" s="627">
        <v>2631</v>
      </c>
      <c r="AE9" s="627"/>
      <c r="AF9" s="627"/>
      <c r="AG9" s="627"/>
      <c r="AH9" s="627"/>
      <c r="AI9" s="627"/>
      <c r="AJ9" s="627"/>
      <c r="AK9" s="627"/>
      <c r="AL9" s="628">
        <v>0</v>
      </c>
      <c r="AM9" s="629"/>
      <c r="AN9" s="629"/>
      <c r="AO9" s="630"/>
      <c r="AP9" s="620" t="s">
        <v>246</v>
      </c>
      <c r="AQ9" s="621"/>
      <c r="AR9" s="621"/>
      <c r="AS9" s="621"/>
      <c r="AT9" s="621"/>
      <c r="AU9" s="621"/>
      <c r="AV9" s="621"/>
      <c r="AW9" s="621"/>
      <c r="AX9" s="621"/>
      <c r="AY9" s="621"/>
      <c r="AZ9" s="621"/>
      <c r="BA9" s="621"/>
      <c r="BB9" s="621"/>
      <c r="BC9" s="621"/>
      <c r="BD9" s="621"/>
      <c r="BE9" s="621"/>
      <c r="BF9" s="622"/>
      <c r="BG9" s="623">
        <v>530019</v>
      </c>
      <c r="BH9" s="624"/>
      <c r="BI9" s="624"/>
      <c r="BJ9" s="624"/>
      <c r="BK9" s="624"/>
      <c r="BL9" s="624"/>
      <c r="BM9" s="624"/>
      <c r="BN9" s="625"/>
      <c r="BO9" s="626">
        <v>24.9</v>
      </c>
      <c r="BP9" s="626"/>
      <c r="BQ9" s="626"/>
      <c r="BR9" s="626"/>
      <c r="BS9" s="627" t="s">
        <v>178</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1232178</v>
      </c>
      <c r="CS9" s="624"/>
      <c r="CT9" s="624"/>
      <c r="CU9" s="624"/>
      <c r="CV9" s="624"/>
      <c r="CW9" s="624"/>
      <c r="CX9" s="624"/>
      <c r="CY9" s="625"/>
      <c r="CZ9" s="626">
        <v>11</v>
      </c>
      <c r="DA9" s="626"/>
      <c r="DB9" s="626"/>
      <c r="DC9" s="626"/>
      <c r="DD9" s="632">
        <v>13834</v>
      </c>
      <c r="DE9" s="624"/>
      <c r="DF9" s="624"/>
      <c r="DG9" s="624"/>
      <c r="DH9" s="624"/>
      <c r="DI9" s="624"/>
      <c r="DJ9" s="624"/>
      <c r="DK9" s="624"/>
      <c r="DL9" s="624"/>
      <c r="DM9" s="624"/>
      <c r="DN9" s="624"/>
      <c r="DO9" s="624"/>
      <c r="DP9" s="625"/>
      <c r="DQ9" s="632">
        <v>907328</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188</v>
      </c>
      <c r="S10" s="624"/>
      <c r="T10" s="624"/>
      <c r="U10" s="624"/>
      <c r="V10" s="624"/>
      <c r="W10" s="624"/>
      <c r="X10" s="624"/>
      <c r="Y10" s="625"/>
      <c r="Z10" s="626" t="s">
        <v>188</v>
      </c>
      <c r="AA10" s="626"/>
      <c r="AB10" s="626"/>
      <c r="AC10" s="626"/>
      <c r="AD10" s="627" t="s">
        <v>188</v>
      </c>
      <c r="AE10" s="627"/>
      <c r="AF10" s="627"/>
      <c r="AG10" s="627"/>
      <c r="AH10" s="627"/>
      <c r="AI10" s="627"/>
      <c r="AJ10" s="627"/>
      <c r="AK10" s="627"/>
      <c r="AL10" s="628" t="s">
        <v>178</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46405</v>
      </c>
      <c r="BH10" s="624"/>
      <c r="BI10" s="624"/>
      <c r="BJ10" s="624"/>
      <c r="BK10" s="624"/>
      <c r="BL10" s="624"/>
      <c r="BM10" s="624"/>
      <c r="BN10" s="625"/>
      <c r="BO10" s="626">
        <v>2.2000000000000002</v>
      </c>
      <c r="BP10" s="626"/>
      <c r="BQ10" s="626"/>
      <c r="BR10" s="626"/>
      <c r="BS10" s="627" t="s">
        <v>178</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13568</v>
      </c>
      <c r="CS10" s="624"/>
      <c r="CT10" s="624"/>
      <c r="CU10" s="624"/>
      <c r="CV10" s="624"/>
      <c r="CW10" s="624"/>
      <c r="CX10" s="624"/>
      <c r="CY10" s="625"/>
      <c r="CZ10" s="626">
        <v>0.1</v>
      </c>
      <c r="DA10" s="626"/>
      <c r="DB10" s="626"/>
      <c r="DC10" s="626"/>
      <c r="DD10" s="632" t="s">
        <v>188</v>
      </c>
      <c r="DE10" s="624"/>
      <c r="DF10" s="624"/>
      <c r="DG10" s="624"/>
      <c r="DH10" s="624"/>
      <c r="DI10" s="624"/>
      <c r="DJ10" s="624"/>
      <c r="DK10" s="624"/>
      <c r="DL10" s="624"/>
      <c r="DM10" s="624"/>
      <c r="DN10" s="624"/>
      <c r="DO10" s="624"/>
      <c r="DP10" s="625"/>
      <c r="DQ10" s="632">
        <v>13568</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405280</v>
      </c>
      <c r="S11" s="624"/>
      <c r="T11" s="624"/>
      <c r="U11" s="624"/>
      <c r="V11" s="624"/>
      <c r="W11" s="624"/>
      <c r="X11" s="624"/>
      <c r="Y11" s="625"/>
      <c r="Z11" s="628">
        <v>3.5</v>
      </c>
      <c r="AA11" s="629"/>
      <c r="AB11" s="629"/>
      <c r="AC11" s="635"/>
      <c r="AD11" s="632">
        <v>405280</v>
      </c>
      <c r="AE11" s="624"/>
      <c r="AF11" s="624"/>
      <c r="AG11" s="624"/>
      <c r="AH11" s="624"/>
      <c r="AI11" s="624"/>
      <c r="AJ11" s="624"/>
      <c r="AK11" s="625"/>
      <c r="AL11" s="628">
        <v>6.3</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40519</v>
      </c>
      <c r="BH11" s="624"/>
      <c r="BI11" s="624"/>
      <c r="BJ11" s="624"/>
      <c r="BK11" s="624"/>
      <c r="BL11" s="624"/>
      <c r="BM11" s="624"/>
      <c r="BN11" s="625"/>
      <c r="BO11" s="626">
        <v>1.9</v>
      </c>
      <c r="BP11" s="626"/>
      <c r="BQ11" s="626"/>
      <c r="BR11" s="626"/>
      <c r="BS11" s="627" t="s">
        <v>178</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885105</v>
      </c>
      <c r="CS11" s="624"/>
      <c r="CT11" s="624"/>
      <c r="CU11" s="624"/>
      <c r="CV11" s="624"/>
      <c r="CW11" s="624"/>
      <c r="CX11" s="624"/>
      <c r="CY11" s="625"/>
      <c r="CZ11" s="626">
        <v>7.9</v>
      </c>
      <c r="DA11" s="626"/>
      <c r="DB11" s="626"/>
      <c r="DC11" s="626"/>
      <c r="DD11" s="632">
        <v>142819</v>
      </c>
      <c r="DE11" s="624"/>
      <c r="DF11" s="624"/>
      <c r="DG11" s="624"/>
      <c r="DH11" s="624"/>
      <c r="DI11" s="624"/>
      <c r="DJ11" s="624"/>
      <c r="DK11" s="624"/>
      <c r="DL11" s="624"/>
      <c r="DM11" s="624"/>
      <c r="DN11" s="624"/>
      <c r="DO11" s="624"/>
      <c r="DP11" s="625"/>
      <c r="DQ11" s="632">
        <v>523133</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v>14879</v>
      </c>
      <c r="S12" s="624"/>
      <c r="T12" s="624"/>
      <c r="U12" s="624"/>
      <c r="V12" s="624"/>
      <c r="W12" s="624"/>
      <c r="X12" s="624"/>
      <c r="Y12" s="625"/>
      <c r="Z12" s="626">
        <v>0.1</v>
      </c>
      <c r="AA12" s="626"/>
      <c r="AB12" s="626"/>
      <c r="AC12" s="626"/>
      <c r="AD12" s="627">
        <v>14879</v>
      </c>
      <c r="AE12" s="627"/>
      <c r="AF12" s="627"/>
      <c r="AG12" s="627"/>
      <c r="AH12" s="627"/>
      <c r="AI12" s="627"/>
      <c r="AJ12" s="627"/>
      <c r="AK12" s="627"/>
      <c r="AL12" s="628">
        <v>0.2</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1240825</v>
      </c>
      <c r="BH12" s="624"/>
      <c r="BI12" s="624"/>
      <c r="BJ12" s="624"/>
      <c r="BK12" s="624"/>
      <c r="BL12" s="624"/>
      <c r="BM12" s="624"/>
      <c r="BN12" s="625"/>
      <c r="BO12" s="626">
        <v>58.3</v>
      </c>
      <c r="BP12" s="626"/>
      <c r="BQ12" s="626"/>
      <c r="BR12" s="626"/>
      <c r="BS12" s="627" t="s">
        <v>188</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527341</v>
      </c>
      <c r="CS12" s="624"/>
      <c r="CT12" s="624"/>
      <c r="CU12" s="624"/>
      <c r="CV12" s="624"/>
      <c r="CW12" s="624"/>
      <c r="CX12" s="624"/>
      <c r="CY12" s="625"/>
      <c r="CZ12" s="626">
        <v>4.7</v>
      </c>
      <c r="DA12" s="626"/>
      <c r="DB12" s="626"/>
      <c r="DC12" s="626"/>
      <c r="DD12" s="632">
        <v>134227</v>
      </c>
      <c r="DE12" s="624"/>
      <c r="DF12" s="624"/>
      <c r="DG12" s="624"/>
      <c r="DH12" s="624"/>
      <c r="DI12" s="624"/>
      <c r="DJ12" s="624"/>
      <c r="DK12" s="624"/>
      <c r="DL12" s="624"/>
      <c r="DM12" s="624"/>
      <c r="DN12" s="624"/>
      <c r="DO12" s="624"/>
      <c r="DP12" s="625"/>
      <c r="DQ12" s="632">
        <v>441368</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188</v>
      </c>
      <c r="S13" s="624"/>
      <c r="T13" s="624"/>
      <c r="U13" s="624"/>
      <c r="V13" s="624"/>
      <c r="W13" s="624"/>
      <c r="X13" s="624"/>
      <c r="Y13" s="625"/>
      <c r="Z13" s="626" t="s">
        <v>178</v>
      </c>
      <c r="AA13" s="626"/>
      <c r="AB13" s="626"/>
      <c r="AC13" s="626"/>
      <c r="AD13" s="627" t="s">
        <v>178</v>
      </c>
      <c r="AE13" s="627"/>
      <c r="AF13" s="627"/>
      <c r="AG13" s="627"/>
      <c r="AH13" s="627"/>
      <c r="AI13" s="627"/>
      <c r="AJ13" s="627"/>
      <c r="AK13" s="627"/>
      <c r="AL13" s="628" t="s">
        <v>178</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1201676</v>
      </c>
      <c r="BH13" s="624"/>
      <c r="BI13" s="624"/>
      <c r="BJ13" s="624"/>
      <c r="BK13" s="624"/>
      <c r="BL13" s="624"/>
      <c r="BM13" s="624"/>
      <c r="BN13" s="625"/>
      <c r="BO13" s="626">
        <v>56.4</v>
      </c>
      <c r="BP13" s="626"/>
      <c r="BQ13" s="626"/>
      <c r="BR13" s="626"/>
      <c r="BS13" s="627" t="s">
        <v>178</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1128592</v>
      </c>
      <c r="CS13" s="624"/>
      <c r="CT13" s="624"/>
      <c r="CU13" s="624"/>
      <c r="CV13" s="624"/>
      <c r="CW13" s="624"/>
      <c r="CX13" s="624"/>
      <c r="CY13" s="625"/>
      <c r="CZ13" s="626">
        <v>10.1</v>
      </c>
      <c r="DA13" s="626"/>
      <c r="DB13" s="626"/>
      <c r="DC13" s="626"/>
      <c r="DD13" s="632">
        <v>467679</v>
      </c>
      <c r="DE13" s="624"/>
      <c r="DF13" s="624"/>
      <c r="DG13" s="624"/>
      <c r="DH13" s="624"/>
      <c r="DI13" s="624"/>
      <c r="DJ13" s="624"/>
      <c r="DK13" s="624"/>
      <c r="DL13" s="624"/>
      <c r="DM13" s="624"/>
      <c r="DN13" s="624"/>
      <c r="DO13" s="624"/>
      <c r="DP13" s="625"/>
      <c r="DQ13" s="632">
        <v>584998</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v>204</v>
      </c>
      <c r="S14" s="624"/>
      <c r="T14" s="624"/>
      <c r="U14" s="624"/>
      <c r="V14" s="624"/>
      <c r="W14" s="624"/>
      <c r="X14" s="624"/>
      <c r="Y14" s="625"/>
      <c r="Z14" s="626">
        <v>0</v>
      </c>
      <c r="AA14" s="626"/>
      <c r="AB14" s="626"/>
      <c r="AC14" s="626"/>
      <c r="AD14" s="627">
        <v>204</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72365</v>
      </c>
      <c r="BH14" s="624"/>
      <c r="BI14" s="624"/>
      <c r="BJ14" s="624"/>
      <c r="BK14" s="624"/>
      <c r="BL14" s="624"/>
      <c r="BM14" s="624"/>
      <c r="BN14" s="625"/>
      <c r="BO14" s="626">
        <v>3.4</v>
      </c>
      <c r="BP14" s="626"/>
      <c r="BQ14" s="626"/>
      <c r="BR14" s="626"/>
      <c r="BS14" s="627" t="s">
        <v>178</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374698</v>
      </c>
      <c r="CS14" s="624"/>
      <c r="CT14" s="624"/>
      <c r="CU14" s="624"/>
      <c r="CV14" s="624"/>
      <c r="CW14" s="624"/>
      <c r="CX14" s="624"/>
      <c r="CY14" s="625"/>
      <c r="CZ14" s="626">
        <v>3.4</v>
      </c>
      <c r="DA14" s="626"/>
      <c r="DB14" s="626"/>
      <c r="DC14" s="626"/>
      <c r="DD14" s="632" t="s">
        <v>188</v>
      </c>
      <c r="DE14" s="624"/>
      <c r="DF14" s="624"/>
      <c r="DG14" s="624"/>
      <c r="DH14" s="624"/>
      <c r="DI14" s="624"/>
      <c r="DJ14" s="624"/>
      <c r="DK14" s="624"/>
      <c r="DL14" s="624"/>
      <c r="DM14" s="624"/>
      <c r="DN14" s="624"/>
      <c r="DO14" s="624"/>
      <c r="DP14" s="625"/>
      <c r="DQ14" s="632">
        <v>373020</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178</v>
      </c>
      <c r="S15" s="624"/>
      <c r="T15" s="624"/>
      <c r="U15" s="624"/>
      <c r="V15" s="624"/>
      <c r="W15" s="624"/>
      <c r="X15" s="624"/>
      <c r="Y15" s="625"/>
      <c r="Z15" s="626" t="s">
        <v>188</v>
      </c>
      <c r="AA15" s="626"/>
      <c r="AB15" s="626"/>
      <c r="AC15" s="626"/>
      <c r="AD15" s="627" t="s">
        <v>188</v>
      </c>
      <c r="AE15" s="627"/>
      <c r="AF15" s="627"/>
      <c r="AG15" s="627"/>
      <c r="AH15" s="627"/>
      <c r="AI15" s="627"/>
      <c r="AJ15" s="627"/>
      <c r="AK15" s="627"/>
      <c r="AL15" s="628" t="s">
        <v>188</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126064</v>
      </c>
      <c r="BH15" s="624"/>
      <c r="BI15" s="624"/>
      <c r="BJ15" s="624"/>
      <c r="BK15" s="624"/>
      <c r="BL15" s="624"/>
      <c r="BM15" s="624"/>
      <c r="BN15" s="625"/>
      <c r="BO15" s="626">
        <v>5.9</v>
      </c>
      <c r="BP15" s="626"/>
      <c r="BQ15" s="626"/>
      <c r="BR15" s="626"/>
      <c r="BS15" s="627" t="s">
        <v>188</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1408700</v>
      </c>
      <c r="CS15" s="624"/>
      <c r="CT15" s="624"/>
      <c r="CU15" s="624"/>
      <c r="CV15" s="624"/>
      <c r="CW15" s="624"/>
      <c r="CX15" s="624"/>
      <c r="CY15" s="625"/>
      <c r="CZ15" s="626">
        <v>12.6</v>
      </c>
      <c r="DA15" s="626"/>
      <c r="DB15" s="626"/>
      <c r="DC15" s="626"/>
      <c r="DD15" s="632">
        <v>441398</v>
      </c>
      <c r="DE15" s="624"/>
      <c r="DF15" s="624"/>
      <c r="DG15" s="624"/>
      <c r="DH15" s="624"/>
      <c r="DI15" s="624"/>
      <c r="DJ15" s="624"/>
      <c r="DK15" s="624"/>
      <c r="DL15" s="624"/>
      <c r="DM15" s="624"/>
      <c r="DN15" s="624"/>
      <c r="DO15" s="624"/>
      <c r="DP15" s="625"/>
      <c r="DQ15" s="632">
        <v>905153</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11761</v>
      </c>
      <c r="S16" s="624"/>
      <c r="T16" s="624"/>
      <c r="U16" s="624"/>
      <c r="V16" s="624"/>
      <c r="W16" s="624"/>
      <c r="X16" s="624"/>
      <c r="Y16" s="625"/>
      <c r="Z16" s="626">
        <v>0.1</v>
      </c>
      <c r="AA16" s="626"/>
      <c r="AB16" s="626"/>
      <c r="AC16" s="626"/>
      <c r="AD16" s="627">
        <v>11761</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178</v>
      </c>
      <c r="BH16" s="624"/>
      <c r="BI16" s="624"/>
      <c r="BJ16" s="624"/>
      <c r="BK16" s="624"/>
      <c r="BL16" s="624"/>
      <c r="BM16" s="624"/>
      <c r="BN16" s="625"/>
      <c r="BO16" s="626" t="s">
        <v>178</v>
      </c>
      <c r="BP16" s="626"/>
      <c r="BQ16" s="626"/>
      <c r="BR16" s="626"/>
      <c r="BS16" s="627" t="s">
        <v>178</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1525</v>
      </c>
      <c r="CS16" s="624"/>
      <c r="CT16" s="624"/>
      <c r="CU16" s="624"/>
      <c r="CV16" s="624"/>
      <c r="CW16" s="624"/>
      <c r="CX16" s="624"/>
      <c r="CY16" s="625"/>
      <c r="CZ16" s="626">
        <v>0</v>
      </c>
      <c r="DA16" s="626"/>
      <c r="DB16" s="626"/>
      <c r="DC16" s="626"/>
      <c r="DD16" s="632" t="s">
        <v>188</v>
      </c>
      <c r="DE16" s="624"/>
      <c r="DF16" s="624"/>
      <c r="DG16" s="624"/>
      <c r="DH16" s="624"/>
      <c r="DI16" s="624"/>
      <c r="DJ16" s="624"/>
      <c r="DK16" s="624"/>
      <c r="DL16" s="624"/>
      <c r="DM16" s="624"/>
      <c r="DN16" s="624"/>
      <c r="DO16" s="624"/>
      <c r="DP16" s="625"/>
      <c r="DQ16" s="632">
        <v>25</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24278</v>
      </c>
      <c r="S17" s="624"/>
      <c r="T17" s="624"/>
      <c r="U17" s="624"/>
      <c r="V17" s="624"/>
      <c r="W17" s="624"/>
      <c r="X17" s="624"/>
      <c r="Y17" s="625"/>
      <c r="Z17" s="626">
        <v>0.2</v>
      </c>
      <c r="AA17" s="626"/>
      <c r="AB17" s="626"/>
      <c r="AC17" s="626"/>
      <c r="AD17" s="627">
        <v>24278</v>
      </c>
      <c r="AE17" s="627"/>
      <c r="AF17" s="627"/>
      <c r="AG17" s="627"/>
      <c r="AH17" s="627"/>
      <c r="AI17" s="627"/>
      <c r="AJ17" s="627"/>
      <c r="AK17" s="627"/>
      <c r="AL17" s="628">
        <v>0.4</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188</v>
      </c>
      <c r="BH17" s="624"/>
      <c r="BI17" s="624"/>
      <c r="BJ17" s="624"/>
      <c r="BK17" s="624"/>
      <c r="BL17" s="624"/>
      <c r="BM17" s="624"/>
      <c r="BN17" s="625"/>
      <c r="BO17" s="626" t="s">
        <v>188</v>
      </c>
      <c r="BP17" s="626"/>
      <c r="BQ17" s="626"/>
      <c r="BR17" s="626"/>
      <c r="BS17" s="627" t="s">
        <v>188</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999617</v>
      </c>
      <c r="CS17" s="624"/>
      <c r="CT17" s="624"/>
      <c r="CU17" s="624"/>
      <c r="CV17" s="624"/>
      <c r="CW17" s="624"/>
      <c r="CX17" s="624"/>
      <c r="CY17" s="625"/>
      <c r="CZ17" s="626">
        <v>9</v>
      </c>
      <c r="DA17" s="626"/>
      <c r="DB17" s="626"/>
      <c r="DC17" s="626"/>
      <c r="DD17" s="632" t="s">
        <v>188</v>
      </c>
      <c r="DE17" s="624"/>
      <c r="DF17" s="624"/>
      <c r="DG17" s="624"/>
      <c r="DH17" s="624"/>
      <c r="DI17" s="624"/>
      <c r="DJ17" s="624"/>
      <c r="DK17" s="624"/>
      <c r="DL17" s="624"/>
      <c r="DM17" s="624"/>
      <c r="DN17" s="624"/>
      <c r="DO17" s="624"/>
      <c r="DP17" s="625"/>
      <c r="DQ17" s="632">
        <v>988827</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11560</v>
      </c>
      <c r="S18" s="624"/>
      <c r="T18" s="624"/>
      <c r="U18" s="624"/>
      <c r="V18" s="624"/>
      <c r="W18" s="624"/>
      <c r="X18" s="624"/>
      <c r="Y18" s="625"/>
      <c r="Z18" s="626">
        <v>0.1</v>
      </c>
      <c r="AA18" s="626"/>
      <c r="AB18" s="626"/>
      <c r="AC18" s="626"/>
      <c r="AD18" s="627">
        <v>11560</v>
      </c>
      <c r="AE18" s="627"/>
      <c r="AF18" s="627"/>
      <c r="AG18" s="627"/>
      <c r="AH18" s="627"/>
      <c r="AI18" s="627"/>
      <c r="AJ18" s="627"/>
      <c r="AK18" s="627"/>
      <c r="AL18" s="628">
        <v>0.2</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178</v>
      </c>
      <c r="BH18" s="624"/>
      <c r="BI18" s="624"/>
      <c r="BJ18" s="624"/>
      <c r="BK18" s="624"/>
      <c r="BL18" s="624"/>
      <c r="BM18" s="624"/>
      <c r="BN18" s="625"/>
      <c r="BO18" s="626" t="s">
        <v>188</v>
      </c>
      <c r="BP18" s="626"/>
      <c r="BQ18" s="626"/>
      <c r="BR18" s="626"/>
      <c r="BS18" s="627" t="s">
        <v>188</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188</v>
      </c>
      <c r="CS18" s="624"/>
      <c r="CT18" s="624"/>
      <c r="CU18" s="624"/>
      <c r="CV18" s="624"/>
      <c r="CW18" s="624"/>
      <c r="CX18" s="624"/>
      <c r="CY18" s="625"/>
      <c r="CZ18" s="626" t="s">
        <v>188</v>
      </c>
      <c r="DA18" s="626"/>
      <c r="DB18" s="626"/>
      <c r="DC18" s="626"/>
      <c r="DD18" s="632" t="s">
        <v>178</v>
      </c>
      <c r="DE18" s="624"/>
      <c r="DF18" s="624"/>
      <c r="DG18" s="624"/>
      <c r="DH18" s="624"/>
      <c r="DI18" s="624"/>
      <c r="DJ18" s="624"/>
      <c r="DK18" s="624"/>
      <c r="DL18" s="624"/>
      <c r="DM18" s="624"/>
      <c r="DN18" s="624"/>
      <c r="DO18" s="624"/>
      <c r="DP18" s="625"/>
      <c r="DQ18" s="632" t="s">
        <v>188</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10810</v>
      </c>
      <c r="S19" s="624"/>
      <c r="T19" s="624"/>
      <c r="U19" s="624"/>
      <c r="V19" s="624"/>
      <c r="W19" s="624"/>
      <c r="X19" s="624"/>
      <c r="Y19" s="625"/>
      <c r="Z19" s="626">
        <v>0.1</v>
      </c>
      <c r="AA19" s="626"/>
      <c r="AB19" s="626"/>
      <c r="AC19" s="626"/>
      <c r="AD19" s="627">
        <v>10810</v>
      </c>
      <c r="AE19" s="627"/>
      <c r="AF19" s="627"/>
      <c r="AG19" s="627"/>
      <c r="AH19" s="627"/>
      <c r="AI19" s="627"/>
      <c r="AJ19" s="627"/>
      <c r="AK19" s="627"/>
      <c r="AL19" s="628">
        <v>0.2</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45739</v>
      </c>
      <c r="BH19" s="624"/>
      <c r="BI19" s="624"/>
      <c r="BJ19" s="624"/>
      <c r="BK19" s="624"/>
      <c r="BL19" s="624"/>
      <c r="BM19" s="624"/>
      <c r="BN19" s="625"/>
      <c r="BO19" s="626">
        <v>2.1</v>
      </c>
      <c r="BP19" s="626"/>
      <c r="BQ19" s="626"/>
      <c r="BR19" s="626"/>
      <c r="BS19" s="627" t="s">
        <v>178</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188</v>
      </c>
      <c r="CS19" s="624"/>
      <c r="CT19" s="624"/>
      <c r="CU19" s="624"/>
      <c r="CV19" s="624"/>
      <c r="CW19" s="624"/>
      <c r="CX19" s="624"/>
      <c r="CY19" s="625"/>
      <c r="CZ19" s="626" t="s">
        <v>188</v>
      </c>
      <c r="DA19" s="626"/>
      <c r="DB19" s="626"/>
      <c r="DC19" s="626"/>
      <c r="DD19" s="632" t="s">
        <v>188</v>
      </c>
      <c r="DE19" s="624"/>
      <c r="DF19" s="624"/>
      <c r="DG19" s="624"/>
      <c r="DH19" s="624"/>
      <c r="DI19" s="624"/>
      <c r="DJ19" s="624"/>
      <c r="DK19" s="624"/>
      <c r="DL19" s="624"/>
      <c r="DM19" s="624"/>
      <c r="DN19" s="624"/>
      <c r="DO19" s="624"/>
      <c r="DP19" s="625"/>
      <c r="DQ19" s="632" t="s">
        <v>188</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v>750</v>
      </c>
      <c r="S20" s="624"/>
      <c r="T20" s="624"/>
      <c r="U20" s="624"/>
      <c r="V20" s="624"/>
      <c r="W20" s="624"/>
      <c r="X20" s="624"/>
      <c r="Y20" s="625"/>
      <c r="Z20" s="626">
        <v>0</v>
      </c>
      <c r="AA20" s="626"/>
      <c r="AB20" s="626"/>
      <c r="AC20" s="626"/>
      <c r="AD20" s="627">
        <v>750</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45739</v>
      </c>
      <c r="BH20" s="624"/>
      <c r="BI20" s="624"/>
      <c r="BJ20" s="624"/>
      <c r="BK20" s="624"/>
      <c r="BL20" s="624"/>
      <c r="BM20" s="624"/>
      <c r="BN20" s="625"/>
      <c r="BO20" s="626">
        <v>2.1</v>
      </c>
      <c r="BP20" s="626"/>
      <c r="BQ20" s="626"/>
      <c r="BR20" s="626"/>
      <c r="BS20" s="627" t="s">
        <v>188</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11158470</v>
      </c>
      <c r="CS20" s="624"/>
      <c r="CT20" s="624"/>
      <c r="CU20" s="624"/>
      <c r="CV20" s="624"/>
      <c r="CW20" s="624"/>
      <c r="CX20" s="624"/>
      <c r="CY20" s="625"/>
      <c r="CZ20" s="626">
        <v>100</v>
      </c>
      <c r="DA20" s="626"/>
      <c r="DB20" s="626"/>
      <c r="DC20" s="626"/>
      <c r="DD20" s="632">
        <v>1298650</v>
      </c>
      <c r="DE20" s="624"/>
      <c r="DF20" s="624"/>
      <c r="DG20" s="624"/>
      <c r="DH20" s="624"/>
      <c r="DI20" s="624"/>
      <c r="DJ20" s="624"/>
      <c r="DK20" s="624"/>
      <c r="DL20" s="624"/>
      <c r="DM20" s="624"/>
      <c r="DN20" s="624"/>
      <c r="DO20" s="624"/>
      <c r="DP20" s="625"/>
      <c r="DQ20" s="632">
        <v>7692447</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3926289</v>
      </c>
      <c r="S21" s="624"/>
      <c r="T21" s="624"/>
      <c r="U21" s="624"/>
      <c r="V21" s="624"/>
      <c r="W21" s="624"/>
      <c r="X21" s="624"/>
      <c r="Y21" s="625"/>
      <c r="Z21" s="626">
        <v>34.299999999999997</v>
      </c>
      <c r="AA21" s="626"/>
      <c r="AB21" s="626"/>
      <c r="AC21" s="626"/>
      <c r="AD21" s="627">
        <v>3555512</v>
      </c>
      <c r="AE21" s="627"/>
      <c r="AF21" s="627"/>
      <c r="AG21" s="627"/>
      <c r="AH21" s="627"/>
      <c r="AI21" s="627"/>
      <c r="AJ21" s="627"/>
      <c r="AK21" s="627"/>
      <c r="AL21" s="628">
        <v>55.3</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45739</v>
      </c>
      <c r="BH21" s="624"/>
      <c r="BI21" s="624"/>
      <c r="BJ21" s="624"/>
      <c r="BK21" s="624"/>
      <c r="BL21" s="624"/>
      <c r="BM21" s="624"/>
      <c r="BN21" s="625"/>
      <c r="BO21" s="626">
        <v>2.1</v>
      </c>
      <c r="BP21" s="626"/>
      <c r="BQ21" s="626"/>
      <c r="BR21" s="626"/>
      <c r="BS21" s="627" t="s">
        <v>188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3555512</v>
      </c>
      <c r="S22" s="624"/>
      <c r="T22" s="624"/>
      <c r="U22" s="624"/>
      <c r="V22" s="624"/>
      <c r="W22" s="624"/>
      <c r="X22" s="624"/>
      <c r="Y22" s="625"/>
      <c r="Z22" s="626">
        <v>31.1</v>
      </c>
      <c r="AA22" s="626"/>
      <c r="AB22" s="626"/>
      <c r="AC22" s="626"/>
      <c r="AD22" s="627">
        <v>3555512</v>
      </c>
      <c r="AE22" s="627"/>
      <c r="AF22" s="627"/>
      <c r="AG22" s="627"/>
      <c r="AH22" s="627"/>
      <c r="AI22" s="627"/>
      <c r="AJ22" s="627"/>
      <c r="AK22" s="627"/>
      <c r="AL22" s="628">
        <v>55.3</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188</v>
      </c>
      <c r="BH22" s="624"/>
      <c r="BI22" s="624"/>
      <c r="BJ22" s="624"/>
      <c r="BK22" s="624"/>
      <c r="BL22" s="624"/>
      <c r="BM22" s="624"/>
      <c r="BN22" s="625"/>
      <c r="BO22" s="626" t="s">
        <v>188</v>
      </c>
      <c r="BP22" s="626"/>
      <c r="BQ22" s="626"/>
      <c r="BR22" s="626"/>
      <c r="BS22" s="627" t="s">
        <v>188</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370439</v>
      </c>
      <c r="S23" s="624"/>
      <c r="T23" s="624"/>
      <c r="U23" s="624"/>
      <c r="V23" s="624"/>
      <c r="W23" s="624"/>
      <c r="X23" s="624"/>
      <c r="Y23" s="625"/>
      <c r="Z23" s="626">
        <v>3.2</v>
      </c>
      <c r="AA23" s="626"/>
      <c r="AB23" s="626"/>
      <c r="AC23" s="626"/>
      <c r="AD23" s="627" t="s">
        <v>188</v>
      </c>
      <c r="AE23" s="627"/>
      <c r="AF23" s="627"/>
      <c r="AG23" s="627"/>
      <c r="AH23" s="627"/>
      <c r="AI23" s="627"/>
      <c r="AJ23" s="627"/>
      <c r="AK23" s="627"/>
      <c r="AL23" s="628" t="s">
        <v>188</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178</v>
      </c>
      <c r="BH23" s="624"/>
      <c r="BI23" s="624"/>
      <c r="BJ23" s="624"/>
      <c r="BK23" s="624"/>
      <c r="BL23" s="624"/>
      <c r="BM23" s="624"/>
      <c r="BN23" s="625"/>
      <c r="BO23" s="626" t="s">
        <v>178</v>
      </c>
      <c r="BP23" s="626"/>
      <c r="BQ23" s="626"/>
      <c r="BR23" s="626"/>
      <c r="BS23" s="627" t="s">
        <v>178</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v>338</v>
      </c>
      <c r="S24" s="624"/>
      <c r="T24" s="624"/>
      <c r="U24" s="624"/>
      <c r="V24" s="624"/>
      <c r="W24" s="624"/>
      <c r="X24" s="624"/>
      <c r="Y24" s="625"/>
      <c r="Z24" s="626">
        <v>0</v>
      </c>
      <c r="AA24" s="626"/>
      <c r="AB24" s="626"/>
      <c r="AC24" s="626"/>
      <c r="AD24" s="627" t="s">
        <v>188</v>
      </c>
      <c r="AE24" s="627"/>
      <c r="AF24" s="627"/>
      <c r="AG24" s="627"/>
      <c r="AH24" s="627"/>
      <c r="AI24" s="627"/>
      <c r="AJ24" s="627"/>
      <c r="AK24" s="627"/>
      <c r="AL24" s="628" t="s">
        <v>188</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188</v>
      </c>
      <c r="BH24" s="624"/>
      <c r="BI24" s="624"/>
      <c r="BJ24" s="624"/>
      <c r="BK24" s="624"/>
      <c r="BL24" s="624"/>
      <c r="BM24" s="624"/>
      <c r="BN24" s="625"/>
      <c r="BO24" s="626" t="s">
        <v>188</v>
      </c>
      <c r="BP24" s="626"/>
      <c r="BQ24" s="626"/>
      <c r="BR24" s="626"/>
      <c r="BS24" s="627" t="s">
        <v>178</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4433848</v>
      </c>
      <c r="CS24" s="613"/>
      <c r="CT24" s="613"/>
      <c r="CU24" s="613"/>
      <c r="CV24" s="613"/>
      <c r="CW24" s="613"/>
      <c r="CX24" s="613"/>
      <c r="CY24" s="614"/>
      <c r="CZ24" s="617">
        <v>39.700000000000003</v>
      </c>
      <c r="DA24" s="618"/>
      <c r="DB24" s="618"/>
      <c r="DC24" s="634"/>
      <c r="DD24" s="657">
        <v>3132622</v>
      </c>
      <c r="DE24" s="613"/>
      <c r="DF24" s="613"/>
      <c r="DG24" s="613"/>
      <c r="DH24" s="613"/>
      <c r="DI24" s="613"/>
      <c r="DJ24" s="613"/>
      <c r="DK24" s="614"/>
      <c r="DL24" s="657">
        <v>3041305</v>
      </c>
      <c r="DM24" s="613"/>
      <c r="DN24" s="613"/>
      <c r="DO24" s="613"/>
      <c r="DP24" s="613"/>
      <c r="DQ24" s="613"/>
      <c r="DR24" s="613"/>
      <c r="DS24" s="613"/>
      <c r="DT24" s="613"/>
      <c r="DU24" s="613"/>
      <c r="DV24" s="614"/>
      <c r="DW24" s="617">
        <v>46.7</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6769616</v>
      </c>
      <c r="S25" s="624"/>
      <c r="T25" s="624"/>
      <c r="U25" s="624"/>
      <c r="V25" s="624"/>
      <c r="W25" s="624"/>
      <c r="X25" s="624"/>
      <c r="Y25" s="625"/>
      <c r="Z25" s="626">
        <v>59.2</v>
      </c>
      <c r="AA25" s="626"/>
      <c r="AB25" s="626"/>
      <c r="AC25" s="626"/>
      <c r="AD25" s="627">
        <v>6398839</v>
      </c>
      <c r="AE25" s="627"/>
      <c r="AF25" s="627"/>
      <c r="AG25" s="627"/>
      <c r="AH25" s="627"/>
      <c r="AI25" s="627"/>
      <c r="AJ25" s="627"/>
      <c r="AK25" s="627"/>
      <c r="AL25" s="628">
        <v>99.5</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188</v>
      </c>
      <c r="BH25" s="624"/>
      <c r="BI25" s="624"/>
      <c r="BJ25" s="624"/>
      <c r="BK25" s="624"/>
      <c r="BL25" s="624"/>
      <c r="BM25" s="624"/>
      <c r="BN25" s="625"/>
      <c r="BO25" s="626" t="s">
        <v>188</v>
      </c>
      <c r="BP25" s="626"/>
      <c r="BQ25" s="626"/>
      <c r="BR25" s="626"/>
      <c r="BS25" s="627" t="s">
        <v>188</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1996005</v>
      </c>
      <c r="CS25" s="653"/>
      <c r="CT25" s="653"/>
      <c r="CU25" s="653"/>
      <c r="CV25" s="653"/>
      <c r="CW25" s="653"/>
      <c r="CX25" s="653"/>
      <c r="CY25" s="654"/>
      <c r="CZ25" s="628">
        <v>17.899999999999999</v>
      </c>
      <c r="DA25" s="655"/>
      <c r="DB25" s="655"/>
      <c r="DC25" s="658"/>
      <c r="DD25" s="632">
        <v>1714709</v>
      </c>
      <c r="DE25" s="653"/>
      <c r="DF25" s="653"/>
      <c r="DG25" s="653"/>
      <c r="DH25" s="653"/>
      <c r="DI25" s="653"/>
      <c r="DJ25" s="653"/>
      <c r="DK25" s="654"/>
      <c r="DL25" s="632">
        <v>1691481</v>
      </c>
      <c r="DM25" s="653"/>
      <c r="DN25" s="653"/>
      <c r="DO25" s="653"/>
      <c r="DP25" s="653"/>
      <c r="DQ25" s="653"/>
      <c r="DR25" s="653"/>
      <c r="DS25" s="653"/>
      <c r="DT25" s="653"/>
      <c r="DU25" s="653"/>
      <c r="DV25" s="654"/>
      <c r="DW25" s="628">
        <v>26</v>
      </c>
      <c r="DX25" s="655"/>
      <c r="DY25" s="655"/>
      <c r="DZ25" s="655"/>
      <c r="EA25" s="655"/>
      <c r="EB25" s="655"/>
      <c r="EC25" s="656"/>
    </row>
    <row r="26" spans="2:133" ht="11.25" customHeight="1" x14ac:dyDescent="0.15">
      <c r="B26" s="620" t="s">
        <v>299</v>
      </c>
      <c r="C26" s="621"/>
      <c r="D26" s="621"/>
      <c r="E26" s="621"/>
      <c r="F26" s="621"/>
      <c r="G26" s="621"/>
      <c r="H26" s="621"/>
      <c r="I26" s="621"/>
      <c r="J26" s="621"/>
      <c r="K26" s="621"/>
      <c r="L26" s="621"/>
      <c r="M26" s="621"/>
      <c r="N26" s="621"/>
      <c r="O26" s="621"/>
      <c r="P26" s="621"/>
      <c r="Q26" s="622"/>
      <c r="R26" s="623">
        <v>1812</v>
      </c>
      <c r="S26" s="624"/>
      <c r="T26" s="624"/>
      <c r="U26" s="624"/>
      <c r="V26" s="624"/>
      <c r="W26" s="624"/>
      <c r="X26" s="624"/>
      <c r="Y26" s="625"/>
      <c r="Z26" s="626">
        <v>0</v>
      </c>
      <c r="AA26" s="626"/>
      <c r="AB26" s="626"/>
      <c r="AC26" s="626"/>
      <c r="AD26" s="627">
        <v>1812</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188</v>
      </c>
      <c r="BH26" s="624"/>
      <c r="BI26" s="624"/>
      <c r="BJ26" s="624"/>
      <c r="BK26" s="624"/>
      <c r="BL26" s="624"/>
      <c r="BM26" s="624"/>
      <c r="BN26" s="625"/>
      <c r="BO26" s="626" t="s">
        <v>188</v>
      </c>
      <c r="BP26" s="626"/>
      <c r="BQ26" s="626"/>
      <c r="BR26" s="626"/>
      <c r="BS26" s="627" t="s">
        <v>188</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1194622</v>
      </c>
      <c r="CS26" s="624"/>
      <c r="CT26" s="624"/>
      <c r="CU26" s="624"/>
      <c r="CV26" s="624"/>
      <c r="CW26" s="624"/>
      <c r="CX26" s="624"/>
      <c r="CY26" s="625"/>
      <c r="CZ26" s="628">
        <v>10.7</v>
      </c>
      <c r="DA26" s="655"/>
      <c r="DB26" s="655"/>
      <c r="DC26" s="658"/>
      <c r="DD26" s="632">
        <v>991290</v>
      </c>
      <c r="DE26" s="624"/>
      <c r="DF26" s="624"/>
      <c r="DG26" s="624"/>
      <c r="DH26" s="624"/>
      <c r="DI26" s="624"/>
      <c r="DJ26" s="624"/>
      <c r="DK26" s="625"/>
      <c r="DL26" s="632" t="s">
        <v>188</v>
      </c>
      <c r="DM26" s="624"/>
      <c r="DN26" s="624"/>
      <c r="DO26" s="624"/>
      <c r="DP26" s="624"/>
      <c r="DQ26" s="624"/>
      <c r="DR26" s="624"/>
      <c r="DS26" s="624"/>
      <c r="DT26" s="624"/>
      <c r="DU26" s="624"/>
      <c r="DV26" s="625"/>
      <c r="DW26" s="628" t="s">
        <v>188</v>
      </c>
      <c r="DX26" s="655"/>
      <c r="DY26" s="655"/>
      <c r="DZ26" s="655"/>
      <c r="EA26" s="655"/>
      <c r="EB26" s="655"/>
      <c r="EC26" s="656"/>
    </row>
    <row r="27" spans="2:133" ht="11.25" customHeight="1" x14ac:dyDescent="0.15">
      <c r="B27" s="620" t="s">
        <v>302</v>
      </c>
      <c r="C27" s="621"/>
      <c r="D27" s="621"/>
      <c r="E27" s="621"/>
      <c r="F27" s="621"/>
      <c r="G27" s="621"/>
      <c r="H27" s="621"/>
      <c r="I27" s="621"/>
      <c r="J27" s="621"/>
      <c r="K27" s="621"/>
      <c r="L27" s="621"/>
      <c r="M27" s="621"/>
      <c r="N27" s="621"/>
      <c r="O27" s="621"/>
      <c r="P27" s="621"/>
      <c r="Q27" s="622"/>
      <c r="R27" s="623">
        <v>57741</v>
      </c>
      <c r="S27" s="624"/>
      <c r="T27" s="624"/>
      <c r="U27" s="624"/>
      <c r="V27" s="624"/>
      <c r="W27" s="624"/>
      <c r="X27" s="624"/>
      <c r="Y27" s="625"/>
      <c r="Z27" s="626">
        <v>0.5</v>
      </c>
      <c r="AA27" s="626"/>
      <c r="AB27" s="626"/>
      <c r="AC27" s="626"/>
      <c r="AD27" s="627" t="s">
        <v>178</v>
      </c>
      <c r="AE27" s="627"/>
      <c r="AF27" s="627"/>
      <c r="AG27" s="627"/>
      <c r="AH27" s="627"/>
      <c r="AI27" s="627"/>
      <c r="AJ27" s="627"/>
      <c r="AK27" s="627"/>
      <c r="AL27" s="628" t="s">
        <v>188</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2129195</v>
      </c>
      <c r="BH27" s="624"/>
      <c r="BI27" s="624"/>
      <c r="BJ27" s="624"/>
      <c r="BK27" s="624"/>
      <c r="BL27" s="624"/>
      <c r="BM27" s="624"/>
      <c r="BN27" s="625"/>
      <c r="BO27" s="626">
        <v>100</v>
      </c>
      <c r="BP27" s="626"/>
      <c r="BQ27" s="626"/>
      <c r="BR27" s="626"/>
      <c r="BS27" s="627" t="s">
        <v>178</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1438226</v>
      </c>
      <c r="CS27" s="653"/>
      <c r="CT27" s="653"/>
      <c r="CU27" s="653"/>
      <c r="CV27" s="653"/>
      <c r="CW27" s="653"/>
      <c r="CX27" s="653"/>
      <c r="CY27" s="654"/>
      <c r="CZ27" s="628">
        <v>12.9</v>
      </c>
      <c r="DA27" s="655"/>
      <c r="DB27" s="655"/>
      <c r="DC27" s="658"/>
      <c r="DD27" s="632">
        <v>429086</v>
      </c>
      <c r="DE27" s="653"/>
      <c r="DF27" s="653"/>
      <c r="DG27" s="653"/>
      <c r="DH27" s="653"/>
      <c r="DI27" s="653"/>
      <c r="DJ27" s="653"/>
      <c r="DK27" s="654"/>
      <c r="DL27" s="632">
        <v>360997</v>
      </c>
      <c r="DM27" s="653"/>
      <c r="DN27" s="653"/>
      <c r="DO27" s="653"/>
      <c r="DP27" s="653"/>
      <c r="DQ27" s="653"/>
      <c r="DR27" s="653"/>
      <c r="DS27" s="653"/>
      <c r="DT27" s="653"/>
      <c r="DU27" s="653"/>
      <c r="DV27" s="654"/>
      <c r="DW27" s="628">
        <v>5.5</v>
      </c>
      <c r="DX27" s="655"/>
      <c r="DY27" s="655"/>
      <c r="DZ27" s="655"/>
      <c r="EA27" s="655"/>
      <c r="EB27" s="655"/>
      <c r="EC27" s="656"/>
    </row>
    <row r="28" spans="2:133" ht="11.25" customHeight="1" x14ac:dyDescent="0.15">
      <c r="B28" s="620" t="s">
        <v>305</v>
      </c>
      <c r="C28" s="621"/>
      <c r="D28" s="621"/>
      <c r="E28" s="621"/>
      <c r="F28" s="621"/>
      <c r="G28" s="621"/>
      <c r="H28" s="621"/>
      <c r="I28" s="621"/>
      <c r="J28" s="621"/>
      <c r="K28" s="621"/>
      <c r="L28" s="621"/>
      <c r="M28" s="621"/>
      <c r="N28" s="621"/>
      <c r="O28" s="621"/>
      <c r="P28" s="621"/>
      <c r="Q28" s="622"/>
      <c r="R28" s="623">
        <v>81602</v>
      </c>
      <c r="S28" s="624"/>
      <c r="T28" s="624"/>
      <c r="U28" s="624"/>
      <c r="V28" s="624"/>
      <c r="W28" s="624"/>
      <c r="X28" s="624"/>
      <c r="Y28" s="625"/>
      <c r="Z28" s="626">
        <v>0.7</v>
      </c>
      <c r="AA28" s="626"/>
      <c r="AB28" s="626"/>
      <c r="AC28" s="626"/>
      <c r="AD28" s="627">
        <v>6588</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999617</v>
      </c>
      <c r="CS28" s="624"/>
      <c r="CT28" s="624"/>
      <c r="CU28" s="624"/>
      <c r="CV28" s="624"/>
      <c r="CW28" s="624"/>
      <c r="CX28" s="624"/>
      <c r="CY28" s="625"/>
      <c r="CZ28" s="628">
        <v>9</v>
      </c>
      <c r="DA28" s="655"/>
      <c r="DB28" s="655"/>
      <c r="DC28" s="658"/>
      <c r="DD28" s="632">
        <v>988827</v>
      </c>
      <c r="DE28" s="624"/>
      <c r="DF28" s="624"/>
      <c r="DG28" s="624"/>
      <c r="DH28" s="624"/>
      <c r="DI28" s="624"/>
      <c r="DJ28" s="624"/>
      <c r="DK28" s="625"/>
      <c r="DL28" s="632">
        <v>988827</v>
      </c>
      <c r="DM28" s="624"/>
      <c r="DN28" s="624"/>
      <c r="DO28" s="624"/>
      <c r="DP28" s="624"/>
      <c r="DQ28" s="624"/>
      <c r="DR28" s="624"/>
      <c r="DS28" s="624"/>
      <c r="DT28" s="624"/>
      <c r="DU28" s="624"/>
      <c r="DV28" s="625"/>
      <c r="DW28" s="628">
        <v>15.2</v>
      </c>
      <c r="DX28" s="655"/>
      <c r="DY28" s="655"/>
      <c r="DZ28" s="655"/>
      <c r="EA28" s="655"/>
      <c r="EB28" s="655"/>
      <c r="EC28" s="656"/>
    </row>
    <row r="29" spans="2:133" ht="11.25" customHeight="1" x14ac:dyDescent="0.15">
      <c r="B29" s="620" t="s">
        <v>307</v>
      </c>
      <c r="C29" s="621"/>
      <c r="D29" s="621"/>
      <c r="E29" s="621"/>
      <c r="F29" s="621"/>
      <c r="G29" s="621"/>
      <c r="H29" s="621"/>
      <c r="I29" s="621"/>
      <c r="J29" s="621"/>
      <c r="K29" s="621"/>
      <c r="L29" s="621"/>
      <c r="M29" s="621"/>
      <c r="N29" s="621"/>
      <c r="O29" s="621"/>
      <c r="P29" s="621"/>
      <c r="Q29" s="622"/>
      <c r="R29" s="623">
        <v>7990</v>
      </c>
      <c r="S29" s="624"/>
      <c r="T29" s="624"/>
      <c r="U29" s="624"/>
      <c r="V29" s="624"/>
      <c r="W29" s="624"/>
      <c r="X29" s="624"/>
      <c r="Y29" s="625"/>
      <c r="Z29" s="626">
        <v>0.1</v>
      </c>
      <c r="AA29" s="626"/>
      <c r="AB29" s="626"/>
      <c r="AC29" s="626"/>
      <c r="AD29" s="627">
        <v>792</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309</v>
      </c>
      <c r="CG29" s="621"/>
      <c r="CH29" s="621"/>
      <c r="CI29" s="621"/>
      <c r="CJ29" s="621"/>
      <c r="CK29" s="621"/>
      <c r="CL29" s="621"/>
      <c r="CM29" s="621"/>
      <c r="CN29" s="621"/>
      <c r="CO29" s="621"/>
      <c r="CP29" s="621"/>
      <c r="CQ29" s="622"/>
      <c r="CR29" s="623">
        <v>999562</v>
      </c>
      <c r="CS29" s="653"/>
      <c r="CT29" s="653"/>
      <c r="CU29" s="653"/>
      <c r="CV29" s="653"/>
      <c r="CW29" s="653"/>
      <c r="CX29" s="653"/>
      <c r="CY29" s="654"/>
      <c r="CZ29" s="628">
        <v>9</v>
      </c>
      <c r="DA29" s="655"/>
      <c r="DB29" s="655"/>
      <c r="DC29" s="658"/>
      <c r="DD29" s="632">
        <v>988772</v>
      </c>
      <c r="DE29" s="653"/>
      <c r="DF29" s="653"/>
      <c r="DG29" s="653"/>
      <c r="DH29" s="653"/>
      <c r="DI29" s="653"/>
      <c r="DJ29" s="653"/>
      <c r="DK29" s="654"/>
      <c r="DL29" s="632">
        <v>988772</v>
      </c>
      <c r="DM29" s="653"/>
      <c r="DN29" s="653"/>
      <c r="DO29" s="653"/>
      <c r="DP29" s="653"/>
      <c r="DQ29" s="653"/>
      <c r="DR29" s="653"/>
      <c r="DS29" s="653"/>
      <c r="DT29" s="653"/>
      <c r="DU29" s="653"/>
      <c r="DV29" s="654"/>
      <c r="DW29" s="628">
        <v>15.2</v>
      </c>
      <c r="DX29" s="655"/>
      <c r="DY29" s="655"/>
      <c r="DZ29" s="655"/>
      <c r="EA29" s="655"/>
      <c r="EB29" s="655"/>
      <c r="EC29" s="656"/>
    </row>
    <row r="30" spans="2:133" ht="11.25" customHeight="1" x14ac:dyDescent="0.15">
      <c r="B30" s="620" t="s">
        <v>310</v>
      </c>
      <c r="C30" s="621"/>
      <c r="D30" s="621"/>
      <c r="E30" s="621"/>
      <c r="F30" s="621"/>
      <c r="G30" s="621"/>
      <c r="H30" s="621"/>
      <c r="I30" s="621"/>
      <c r="J30" s="621"/>
      <c r="K30" s="621"/>
      <c r="L30" s="621"/>
      <c r="M30" s="621"/>
      <c r="N30" s="621"/>
      <c r="O30" s="621"/>
      <c r="P30" s="621"/>
      <c r="Q30" s="622"/>
      <c r="R30" s="623">
        <v>1367204</v>
      </c>
      <c r="S30" s="624"/>
      <c r="T30" s="624"/>
      <c r="U30" s="624"/>
      <c r="V30" s="624"/>
      <c r="W30" s="624"/>
      <c r="X30" s="624"/>
      <c r="Y30" s="625"/>
      <c r="Z30" s="626">
        <v>11.9</v>
      </c>
      <c r="AA30" s="626"/>
      <c r="AB30" s="626"/>
      <c r="AC30" s="626"/>
      <c r="AD30" s="627" t="s">
        <v>178</v>
      </c>
      <c r="AE30" s="627"/>
      <c r="AF30" s="627"/>
      <c r="AG30" s="627"/>
      <c r="AH30" s="627"/>
      <c r="AI30" s="627"/>
      <c r="AJ30" s="627"/>
      <c r="AK30" s="627"/>
      <c r="AL30" s="628" t="s">
        <v>188</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985823</v>
      </c>
      <c r="CS30" s="624"/>
      <c r="CT30" s="624"/>
      <c r="CU30" s="624"/>
      <c r="CV30" s="624"/>
      <c r="CW30" s="624"/>
      <c r="CX30" s="624"/>
      <c r="CY30" s="625"/>
      <c r="CZ30" s="628">
        <v>8.8000000000000007</v>
      </c>
      <c r="DA30" s="655"/>
      <c r="DB30" s="655"/>
      <c r="DC30" s="658"/>
      <c r="DD30" s="632">
        <v>975033</v>
      </c>
      <c r="DE30" s="624"/>
      <c r="DF30" s="624"/>
      <c r="DG30" s="624"/>
      <c r="DH30" s="624"/>
      <c r="DI30" s="624"/>
      <c r="DJ30" s="624"/>
      <c r="DK30" s="625"/>
      <c r="DL30" s="632">
        <v>975033</v>
      </c>
      <c r="DM30" s="624"/>
      <c r="DN30" s="624"/>
      <c r="DO30" s="624"/>
      <c r="DP30" s="624"/>
      <c r="DQ30" s="624"/>
      <c r="DR30" s="624"/>
      <c r="DS30" s="624"/>
      <c r="DT30" s="624"/>
      <c r="DU30" s="624"/>
      <c r="DV30" s="625"/>
      <c r="DW30" s="628">
        <v>15</v>
      </c>
      <c r="DX30" s="655"/>
      <c r="DY30" s="655"/>
      <c r="DZ30" s="655"/>
      <c r="EA30" s="655"/>
      <c r="EB30" s="655"/>
      <c r="EC30" s="656"/>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188</v>
      </c>
      <c r="S31" s="624"/>
      <c r="T31" s="624"/>
      <c r="U31" s="624"/>
      <c r="V31" s="624"/>
      <c r="W31" s="624"/>
      <c r="X31" s="624"/>
      <c r="Y31" s="625"/>
      <c r="Z31" s="626" t="s">
        <v>178</v>
      </c>
      <c r="AA31" s="626"/>
      <c r="AB31" s="626"/>
      <c r="AC31" s="626"/>
      <c r="AD31" s="627" t="s">
        <v>178</v>
      </c>
      <c r="AE31" s="627"/>
      <c r="AF31" s="627"/>
      <c r="AG31" s="627"/>
      <c r="AH31" s="627"/>
      <c r="AI31" s="627"/>
      <c r="AJ31" s="627"/>
      <c r="AK31" s="627"/>
      <c r="AL31" s="628" t="s">
        <v>188</v>
      </c>
      <c r="AM31" s="629"/>
      <c r="AN31" s="629"/>
      <c r="AO31" s="630"/>
      <c r="AP31" s="671" t="s">
        <v>315</v>
      </c>
      <c r="AQ31" s="672"/>
      <c r="AR31" s="672"/>
      <c r="AS31" s="672"/>
      <c r="AT31" s="677" t="s">
        <v>316</v>
      </c>
      <c r="AU31" s="218"/>
      <c r="AV31" s="218"/>
      <c r="AW31" s="218"/>
      <c r="AX31" s="609" t="s">
        <v>191</v>
      </c>
      <c r="AY31" s="610"/>
      <c r="AZ31" s="610"/>
      <c r="BA31" s="610"/>
      <c r="BB31" s="610"/>
      <c r="BC31" s="610"/>
      <c r="BD31" s="610"/>
      <c r="BE31" s="610"/>
      <c r="BF31" s="611"/>
      <c r="BG31" s="670">
        <v>98.5</v>
      </c>
      <c r="BH31" s="667"/>
      <c r="BI31" s="667"/>
      <c r="BJ31" s="667"/>
      <c r="BK31" s="667"/>
      <c r="BL31" s="667"/>
      <c r="BM31" s="618">
        <v>95.4</v>
      </c>
      <c r="BN31" s="667"/>
      <c r="BO31" s="667"/>
      <c r="BP31" s="667"/>
      <c r="BQ31" s="668"/>
      <c r="BR31" s="670">
        <v>99</v>
      </c>
      <c r="BS31" s="667"/>
      <c r="BT31" s="667"/>
      <c r="BU31" s="667"/>
      <c r="BV31" s="667"/>
      <c r="BW31" s="667"/>
      <c r="BX31" s="618">
        <v>95.3</v>
      </c>
      <c r="BY31" s="667"/>
      <c r="BZ31" s="667"/>
      <c r="CA31" s="667"/>
      <c r="CB31" s="668"/>
      <c r="CD31" s="663"/>
      <c r="CE31" s="664"/>
      <c r="CF31" s="620" t="s">
        <v>317</v>
      </c>
      <c r="CG31" s="621"/>
      <c r="CH31" s="621"/>
      <c r="CI31" s="621"/>
      <c r="CJ31" s="621"/>
      <c r="CK31" s="621"/>
      <c r="CL31" s="621"/>
      <c r="CM31" s="621"/>
      <c r="CN31" s="621"/>
      <c r="CO31" s="621"/>
      <c r="CP31" s="621"/>
      <c r="CQ31" s="622"/>
      <c r="CR31" s="623">
        <v>13739</v>
      </c>
      <c r="CS31" s="653"/>
      <c r="CT31" s="653"/>
      <c r="CU31" s="653"/>
      <c r="CV31" s="653"/>
      <c r="CW31" s="653"/>
      <c r="CX31" s="653"/>
      <c r="CY31" s="654"/>
      <c r="CZ31" s="628">
        <v>0.1</v>
      </c>
      <c r="DA31" s="655"/>
      <c r="DB31" s="655"/>
      <c r="DC31" s="658"/>
      <c r="DD31" s="632">
        <v>13739</v>
      </c>
      <c r="DE31" s="653"/>
      <c r="DF31" s="653"/>
      <c r="DG31" s="653"/>
      <c r="DH31" s="653"/>
      <c r="DI31" s="653"/>
      <c r="DJ31" s="653"/>
      <c r="DK31" s="654"/>
      <c r="DL31" s="632">
        <v>13739</v>
      </c>
      <c r="DM31" s="653"/>
      <c r="DN31" s="653"/>
      <c r="DO31" s="653"/>
      <c r="DP31" s="653"/>
      <c r="DQ31" s="653"/>
      <c r="DR31" s="653"/>
      <c r="DS31" s="653"/>
      <c r="DT31" s="653"/>
      <c r="DU31" s="653"/>
      <c r="DV31" s="654"/>
      <c r="DW31" s="628">
        <v>0.2</v>
      </c>
      <c r="DX31" s="655"/>
      <c r="DY31" s="655"/>
      <c r="DZ31" s="655"/>
      <c r="EA31" s="655"/>
      <c r="EB31" s="655"/>
      <c r="EC31" s="656"/>
    </row>
    <row r="32" spans="2:133" ht="11.25" customHeight="1" x14ac:dyDescent="0.15">
      <c r="B32" s="620" t="s">
        <v>318</v>
      </c>
      <c r="C32" s="621"/>
      <c r="D32" s="621"/>
      <c r="E32" s="621"/>
      <c r="F32" s="621"/>
      <c r="G32" s="621"/>
      <c r="H32" s="621"/>
      <c r="I32" s="621"/>
      <c r="J32" s="621"/>
      <c r="K32" s="621"/>
      <c r="L32" s="621"/>
      <c r="M32" s="621"/>
      <c r="N32" s="621"/>
      <c r="O32" s="621"/>
      <c r="P32" s="621"/>
      <c r="Q32" s="622"/>
      <c r="R32" s="623">
        <v>851196</v>
      </c>
      <c r="S32" s="624"/>
      <c r="T32" s="624"/>
      <c r="U32" s="624"/>
      <c r="V32" s="624"/>
      <c r="W32" s="624"/>
      <c r="X32" s="624"/>
      <c r="Y32" s="625"/>
      <c r="Z32" s="626">
        <v>7.4</v>
      </c>
      <c r="AA32" s="626"/>
      <c r="AB32" s="626"/>
      <c r="AC32" s="626"/>
      <c r="AD32" s="627" t="s">
        <v>178</v>
      </c>
      <c r="AE32" s="627"/>
      <c r="AF32" s="627"/>
      <c r="AG32" s="627"/>
      <c r="AH32" s="627"/>
      <c r="AI32" s="627"/>
      <c r="AJ32" s="627"/>
      <c r="AK32" s="627"/>
      <c r="AL32" s="628" t="s">
        <v>178</v>
      </c>
      <c r="AM32" s="629"/>
      <c r="AN32" s="629"/>
      <c r="AO32" s="630"/>
      <c r="AP32" s="673"/>
      <c r="AQ32" s="674"/>
      <c r="AR32" s="674"/>
      <c r="AS32" s="674"/>
      <c r="AT32" s="678"/>
      <c r="AU32" s="214" t="s">
        <v>319</v>
      </c>
      <c r="AX32" s="620" t="s">
        <v>320</v>
      </c>
      <c r="AY32" s="621"/>
      <c r="AZ32" s="621"/>
      <c r="BA32" s="621"/>
      <c r="BB32" s="621"/>
      <c r="BC32" s="621"/>
      <c r="BD32" s="621"/>
      <c r="BE32" s="621"/>
      <c r="BF32" s="622"/>
      <c r="BG32" s="680">
        <v>99.1</v>
      </c>
      <c r="BH32" s="653"/>
      <c r="BI32" s="653"/>
      <c r="BJ32" s="653"/>
      <c r="BK32" s="653"/>
      <c r="BL32" s="653"/>
      <c r="BM32" s="629">
        <v>97.4</v>
      </c>
      <c r="BN32" s="653"/>
      <c r="BO32" s="653"/>
      <c r="BP32" s="653"/>
      <c r="BQ32" s="669"/>
      <c r="BR32" s="680">
        <v>99.2</v>
      </c>
      <c r="BS32" s="653"/>
      <c r="BT32" s="653"/>
      <c r="BU32" s="653"/>
      <c r="BV32" s="653"/>
      <c r="BW32" s="653"/>
      <c r="BX32" s="629">
        <v>97.1</v>
      </c>
      <c r="BY32" s="653"/>
      <c r="BZ32" s="653"/>
      <c r="CA32" s="653"/>
      <c r="CB32" s="669"/>
      <c r="CD32" s="665"/>
      <c r="CE32" s="666"/>
      <c r="CF32" s="620" t="s">
        <v>321</v>
      </c>
      <c r="CG32" s="621"/>
      <c r="CH32" s="621"/>
      <c r="CI32" s="621"/>
      <c r="CJ32" s="621"/>
      <c r="CK32" s="621"/>
      <c r="CL32" s="621"/>
      <c r="CM32" s="621"/>
      <c r="CN32" s="621"/>
      <c r="CO32" s="621"/>
      <c r="CP32" s="621"/>
      <c r="CQ32" s="622"/>
      <c r="CR32" s="623">
        <v>55</v>
      </c>
      <c r="CS32" s="624"/>
      <c r="CT32" s="624"/>
      <c r="CU32" s="624"/>
      <c r="CV32" s="624"/>
      <c r="CW32" s="624"/>
      <c r="CX32" s="624"/>
      <c r="CY32" s="625"/>
      <c r="CZ32" s="628">
        <v>0</v>
      </c>
      <c r="DA32" s="655"/>
      <c r="DB32" s="655"/>
      <c r="DC32" s="658"/>
      <c r="DD32" s="632">
        <v>55</v>
      </c>
      <c r="DE32" s="624"/>
      <c r="DF32" s="624"/>
      <c r="DG32" s="624"/>
      <c r="DH32" s="624"/>
      <c r="DI32" s="624"/>
      <c r="DJ32" s="624"/>
      <c r="DK32" s="625"/>
      <c r="DL32" s="632">
        <v>55</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15">
      <c r="B33" s="620" t="s">
        <v>322</v>
      </c>
      <c r="C33" s="621"/>
      <c r="D33" s="621"/>
      <c r="E33" s="621"/>
      <c r="F33" s="621"/>
      <c r="G33" s="621"/>
      <c r="H33" s="621"/>
      <c r="I33" s="621"/>
      <c r="J33" s="621"/>
      <c r="K33" s="621"/>
      <c r="L33" s="621"/>
      <c r="M33" s="621"/>
      <c r="N33" s="621"/>
      <c r="O33" s="621"/>
      <c r="P33" s="621"/>
      <c r="Q33" s="622"/>
      <c r="R33" s="623">
        <v>30682</v>
      </c>
      <c r="S33" s="624"/>
      <c r="T33" s="624"/>
      <c r="U33" s="624"/>
      <c r="V33" s="624"/>
      <c r="W33" s="624"/>
      <c r="X33" s="624"/>
      <c r="Y33" s="625"/>
      <c r="Z33" s="626">
        <v>0.3</v>
      </c>
      <c r="AA33" s="626"/>
      <c r="AB33" s="626"/>
      <c r="AC33" s="626"/>
      <c r="AD33" s="627">
        <v>13264</v>
      </c>
      <c r="AE33" s="627"/>
      <c r="AF33" s="627"/>
      <c r="AG33" s="627"/>
      <c r="AH33" s="627"/>
      <c r="AI33" s="627"/>
      <c r="AJ33" s="627"/>
      <c r="AK33" s="627"/>
      <c r="AL33" s="628">
        <v>0.2</v>
      </c>
      <c r="AM33" s="629"/>
      <c r="AN33" s="629"/>
      <c r="AO33" s="630"/>
      <c r="AP33" s="675"/>
      <c r="AQ33" s="676"/>
      <c r="AR33" s="676"/>
      <c r="AS33" s="676"/>
      <c r="AT33" s="679"/>
      <c r="AU33" s="219"/>
      <c r="AV33" s="219"/>
      <c r="AW33" s="219"/>
      <c r="AX33" s="644" t="s">
        <v>323</v>
      </c>
      <c r="AY33" s="645"/>
      <c r="AZ33" s="645"/>
      <c r="BA33" s="645"/>
      <c r="BB33" s="645"/>
      <c r="BC33" s="645"/>
      <c r="BD33" s="645"/>
      <c r="BE33" s="645"/>
      <c r="BF33" s="646"/>
      <c r="BG33" s="681">
        <v>97.9</v>
      </c>
      <c r="BH33" s="682"/>
      <c r="BI33" s="682"/>
      <c r="BJ33" s="682"/>
      <c r="BK33" s="682"/>
      <c r="BL33" s="682"/>
      <c r="BM33" s="683">
        <v>93.5</v>
      </c>
      <c r="BN33" s="682"/>
      <c r="BO33" s="682"/>
      <c r="BP33" s="682"/>
      <c r="BQ33" s="684"/>
      <c r="BR33" s="681">
        <v>98.6</v>
      </c>
      <c r="BS33" s="682"/>
      <c r="BT33" s="682"/>
      <c r="BU33" s="682"/>
      <c r="BV33" s="682"/>
      <c r="BW33" s="682"/>
      <c r="BX33" s="683">
        <v>93.6</v>
      </c>
      <c r="BY33" s="682"/>
      <c r="BZ33" s="682"/>
      <c r="CA33" s="682"/>
      <c r="CB33" s="684"/>
      <c r="CD33" s="620" t="s">
        <v>324</v>
      </c>
      <c r="CE33" s="621"/>
      <c r="CF33" s="621"/>
      <c r="CG33" s="621"/>
      <c r="CH33" s="621"/>
      <c r="CI33" s="621"/>
      <c r="CJ33" s="621"/>
      <c r="CK33" s="621"/>
      <c r="CL33" s="621"/>
      <c r="CM33" s="621"/>
      <c r="CN33" s="621"/>
      <c r="CO33" s="621"/>
      <c r="CP33" s="621"/>
      <c r="CQ33" s="622"/>
      <c r="CR33" s="623">
        <v>5424447</v>
      </c>
      <c r="CS33" s="653"/>
      <c r="CT33" s="653"/>
      <c r="CU33" s="653"/>
      <c r="CV33" s="653"/>
      <c r="CW33" s="653"/>
      <c r="CX33" s="653"/>
      <c r="CY33" s="654"/>
      <c r="CZ33" s="628">
        <v>48.6</v>
      </c>
      <c r="DA33" s="655"/>
      <c r="DB33" s="655"/>
      <c r="DC33" s="658"/>
      <c r="DD33" s="632">
        <v>4368850</v>
      </c>
      <c r="DE33" s="653"/>
      <c r="DF33" s="653"/>
      <c r="DG33" s="653"/>
      <c r="DH33" s="653"/>
      <c r="DI33" s="653"/>
      <c r="DJ33" s="653"/>
      <c r="DK33" s="654"/>
      <c r="DL33" s="632">
        <v>3196228</v>
      </c>
      <c r="DM33" s="653"/>
      <c r="DN33" s="653"/>
      <c r="DO33" s="653"/>
      <c r="DP33" s="653"/>
      <c r="DQ33" s="653"/>
      <c r="DR33" s="653"/>
      <c r="DS33" s="653"/>
      <c r="DT33" s="653"/>
      <c r="DU33" s="653"/>
      <c r="DV33" s="654"/>
      <c r="DW33" s="628">
        <v>49.1</v>
      </c>
      <c r="DX33" s="655"/>
      <c r="DY33" s="655"/>
      <c r="DZ33" s="655"/>
      <c r="EA33" s="655"/>
      <c r="EB33" s="655"/>
      <c r="EC33" s="656"/>
    </row>
    <row r="34" spans="2:133" ht="11.25" customHeight="1" x14ac:dyDescent="0.15">
      <c r="B34" s="620" t="s">
        <v>325</v>
      </c>
      <c r="C34" s="621"/>
      <c r="D34" s="621"/>
      <c r="E34" s="621"/>
      <c r="F34" s="621"/>
      <c r="G34" s="621"/>
      <c r="H34" s="621"/>
      <c r="I34" s="621"/>
      <c r="J34" s="621"/>
      <c r="K34" s="621"/>
      <c r="L34" s="621"/>
      <c r="M34" s="621"/>
      <c r="N34" s="621"/>
      <c r="O34" s="621"/>
      <c r="P34" s="621"/>
      <c r="Q34" s="622"/>
      <c r="R34" s="623">
        <v>271186</v>
      </c>
      <c r="S34" s="624"/>
      <c r="T34" s="624"/>
      <c r="U34" s="624"/>
      <c r="V34" s="624"/>
      <c r="W34" s="624"/>
      <c r="X34" s="624"/>
      <c r="Y34" s="625"/>
      <c r="Z34" s="626">
        <v>2.4</v>
      </c>
      <c r="AA34" s="626"/>
      <c r="AB34" s="626"/>
      <c r="AC34" s="626"/>
      <c r="AD34" s="627" t="s">
        <v>188</v>
      </c>
      <c r="AE34" s="627"/>
      <c r="AF34" s="627"/>
      <c r="AG34" s="627"/>
      <c r="AH34" s="627"/>
      <c r="AI34" s="627"/>
      <c r="AJ34" s="627"/>
      <c r="AK34" s="627"/>
      <c r="AL34" s="628" t="s">
        <v>188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1736862</v>
      </c>
      <c r="CS34" s="624"/>
      <c r="CT34" s="624"/>
      <c r="CU34" s="624"/>
      <c r="CV34" s="624"/>
      <c r="CW34" s="624"/>
      <c r="CX34" s="624"/>
      <c r="CY34" s="625"/>
      <c r="CZ34" s="628">
        <v>15.6</v>
      </c>
      <c r="DA34" s="655"/>
      <c r="DB34" s="655"/>
      <c r="DC34" s="658"/>
      <c r="DD34" s="632">
        <v>1403041</v>
      </c>
      <c r="DE34" s="624"/>
      <c r="DF34" s="624"/>
      <c r="DG34" s="624"/>
      <c r="DH34" s="624"/>
      <c r="DI34" s="624"/>
      <c r="DJ34" s="624"/>
      <c r="DK34" s="625"/>
      <c r="DL34" s="632">
        <v>984810</v>
      </c>
      <c r="DM34" s="624"/>
      <c r="DN34" s="624"/>
      <c r="DO34" s="624"/>
      <c r="DP34" s="624"/>
      <c r="DQ34" s="624"/>
      <c r="DR34" s="624"/>
      <c r="DS34" s="624"/>
      <c r="DT34" s="624"/>
      <c r="DU34" s="624"/>
      <c r="DV34" s="625"/>
      <c r="DW34" s="628">
        <v>15.1</v>
      </c>
      <c r="DX34" s="655"/>
      <c r="DY34" s="655"/>
      <c r="DZ34" s="655"/>
      <c r="EA34" s="655"/>
      <c r="EB34" s="655"/>
      <c r="EC34" s="656"/>
    </row>
    <row r="35" spans="2:133" ht="11.25" customHeight="1" x14ac:dyDescent="0.15">
      <c r="B35" s="620" t="s">
        <v>327</v>
      </c>
      <c r="C35" s="621"/>
      <c r="D35" s="621"/>
      <c r="E35" s="621"/>
      <c r="F35" s="621"/>
      <c r="G35" s="621"/>
      <c r="H35" s="621"/>
      <c r="I35" s="621"/>
      <c r="J35" s="621"/>
      <c r="K35" s="621"/>
      <c r="L35" s="621"/>
      <c r="M35" s="621"/>
      <c r="N35" s="621"/>
      <c r="O35" s="621"/>
      <c r="P35" s="621"/>
      <c r="Q35" s="622"/>
      <c r="R35" s="623">
        <v>518409</v>
      </c>
      <c r="S35" s="624"/>
      <c r="T35" s="624"/>
      <c r="U35" s="624"/>
      <c r="V35" s="624"/>
      <c r="W35" s="624"/>
      <c r="X35" s="624"/>
      <c r="Y35" s="625"/>
      <c r="Z35" s="626">
        <v>4.5</v>
      </c>
      <c r="AA35" s="626"/>
      <c r="AB35" s="626"/>
      <c r="AC35" s="626"/>
      <c r="AD35" s="627" t="s">
        <v>178</v>
      </c>
      <c r="AE35" s="627"/>
      <c r="AF35" s="627"/>
      <c r="AG35" s="627"/>
      <c r="AH35" s="627"/>
      <c r="AI35" s="627"/>
      <c r="AJ35" s="627"/>
      <c r="AK35" s="627"/>
      <c r="AL35" s="628" t="s">
        <v>178</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476178</v>
      </c>
      <c r="CS35" s="653"/>
      <c r="CT35" s="653"/>
      <c r="CU35" s="653"/>
      <c r="CV35" s="653"/>
      <c r="CW35" s="653"/>
      <c r="CX35" s="653"/>
      <c r="CY35" s="654"/>
      <c r="CZ35" s="628">
        <v>4.3</v>
      </c>
      <c r="DA35" s="655"/>
      <c r="DB35" s="655"/>
      <c r="DC35" s="658"/>
      <c r="DD35" s="632">
        <v>412173</v>
      </c>
      <c r="DE35" s="653"/>
      <c r="DF35" s="653"/>
      <c r="DG35" s="653"/>
      <c r="DH35" s="653"/>
      <c r="DI35" s="653"/>
      <c r="DJ35" s="653"/>
      <c r="DK35" s="654"/>
      <c r="DL35" s="632">
        <v>411419</v>
      </c>
      <c r="DM35" s="653"/>
      <c r="DN35" s="653"/>
      <c r="DO35" s="653"/>
      <c r="DP35" s="653"/>
      <c r="DQ35" s="653"/>
      <c r="DR35" s="653"/>
      <c r="DS35" s="653"/>
      <c r="DT35" s="653"/>
      <c r="DU35" s="653"/>
      <c r="DV35" s="654"/>
      <c r="DW35" s="628">
        <v>6.3</v>
      </c>
      <c r="DX35" s="655"/>
      <c r="DY35" s="655"/>
      <c r="DZ35" s="655"/>
      <c r="EA35" s="655"/>
      <c r="EB35" s="655"/>
      <c r="EC35" s="656"/>
    </row>
    <row r="36" spans="2:133" ht="11.25" customHeight="1" x14ac:dyDescent="0.15">
      <c r="B36" s="620" t="s">
        <v>331</v>
      </c>
      <c r="C36" s="621"/>
      <c r="D36" s="621"/>
      <c r="E36" s="621"/>
      <c r="F36" s="621"/>
      <c r="G36" s="621"/>
      <c r="H36" s="621"/>
      <c r="I36" s="621"/>
      <c r="J36" s="621"/>
      <c r="K36" s="621"/>
      <c r="L36" s="621"/>
      <c r="M36" s="621"/>
      <c r="N36" s="621"/>
      <c r="O36" s="621"/>
      <c r="P36" s="621"/>
      <c r="Q36" s="622"/>
      <c r="R36" s="623">
        <v>298470</v>
      </c>
      <c r="S36" s="624"/>
      <c r="T36" s="624"/>
      <c r="U36" s="624"/>
      <c r="V36" s="624"/>
      <c r="W36" s="624"/>
      <c r="X36" s="624"/>
      <c r="Y36" s="625"/>
      <c r="Z36" s="626">
        <v>2.6</v>
      </c>
      <c r="AA36" s="626"/>
      <c r="AB36" s="626"/>
      <c r="AC36" s="626"/>
      <c r="AD36" s="627" t="s">
        <v>188</v>
      </c>
      <c r="AE36" s="627"/>
      <c r="AF36" s="627"/>
      <c r="AG36" s="627"/>
      <c r="AH36" s="627"/>
      <c r="AI36" s="627"/>
      <c r="AJ36" s="627"/>
      <c r="AK36" s="627"/>
      <c r="AL36" s="628" t="s">
        <v>188</v>
      </c>
      <c r="AM36" s="629"/>
      <c r="AN36" s="629"/>
      <c r="AO36" s="630"/>
      <c r="AP36" s="222"/>
      <c r="AQ36" s="685" t="s">
        <v>332</v>
      </c>
      <c r="AR36" s="686"/>
      <c r="AS36" s="686"/>
      <c r="AT36" s="686"/>
      <c r="AU36" s="686"/>
      <c r="AV36" s="686"/>
      <c r="AW36" s="686"/>
      <c r="AX36" s="686"/>
      <c r="AY36" s="687"/>
      <c r="AZ36" s="612">
        <v>1259261</v>
      </c>
      <c r="BA36" s="613"/>
      <c r="BB36" s="613"/>
      <c r="BC36" s="613"/>
      <c r="BD36" s="613"/>
      <c r="BE36" s="613"/>
      <c r="BF36" s="688"/>
      <c r="BG36" s="609" t="s">
        <v>333</v>
      </c>
      <c r="BH36" s="610"/>
      <c r="BI36" s="610"/>
      <c r="BJ36" s="610"/>
      <c r="BK36" s="610"/>
      <c r="BL36" s="610"/>
      <c r="BM36" s="610"/>
      <c r="BN36" s="610"/>
      <c r="BO36" s="610"/>
      <c r="BP36" s="610"/>
      <c r="BQ36" s="610"/>
      <c r="BR36" s="610"/>
      <c r="BS36" s="610"/>
      <c r="BT36" s="610"/>
      <c r="BU36" s="611"/>
      <c r="BV36" s="612">
        <v>202937</v>
      </c>
      <c r="BW36" s="613"/>
      <c r="BX36" s="613"/>
      <c r="BY36" s="613"/>
      <c r="BZ36" s="613"/>
      <c r="CA36" s="613"/>
      <c r="CB36" s="688"/>
      <c r="CD36" s="620" t="s">
        <v>334</v>
      </c>
      <c r="CE36" s="621"/>
      <c r="CF36" s="621"/>
      <c r="CG36" s="621"/>
      <c r="CH36" s="621"/>
      <c r="CI36" s="621"/>
      <c r="CJ36" s="621"/>
      <c r="CK36" s="621"/>
      <c r="CL36" s="621"/>
      <c r="CM36" s="621"/>
      <c r="CN36" s="621"/>
      <c r="CO36" s="621"/>
      <c r="CP36" s="621"/>
      <c r="CQ36" s="622"/>
      <c r="CR36" s="623">
        <v>1679007</v>
      </c>
      <c r="CS36" s="624"/>
      <c r="CT36" s="624"/>
      <c r="CU36" s="624"/>
      <c r="CV36" s="624"/>
      <c r="CW36" s="624"/>
      <c r="CX36" s="624"/>
      <c r="CY36" s="625"/>
      <c r="CZ36" s="628">
        <v>15</v>
      </c>
      <c r="DA36" s="655"/>
      <c r="DB36" s="655"/>
      <c r="DC36" s="658"/>
      <c r="DD36" s="632">
        <v>1430769</v>
      </c>
      <c r="DE36" s="624"/>
      <c r="DF36" s="624"/>
      <c r="DG36" s="624"/>
      <c r="DH36" s="624"/>
      <c r="DI36" s="624"/>
      <c r="DJ36" s="624"/>
      <c r="DK36" s="625"/>
      <c r="DL36" s="632">
        <v>1145344</v>
      </c>
      <c r="DM36" s="624"/>
      <c r="DN36" s="624"/>
      <c r="DO36" s="624"/>
      <c r="DP36" s="624"/>
      <c r="DQ36" s="624"/>
      <c r="DR36" s="624"/>
      <c r="DS36" s="624"/>
      <c r="DT36" s="624"/>
      <c r="DU36" s="624"/>
      <c r="DV36" s="625"/>
      <c r="DW36" s="628">
        <v>17.600000000000001</v>
      </c>
      <c r="DX36" s="655"/>
      <c r="DY36" s="655"/>
      <c r="DZ36" s="655"/>
      <c r="EA36" s="655"/>
      <c r="EB36" s="655"/>
      <c r="EC36" s="656"/>
    </row>
    <row r="37" spans="2:133" ht="11.25" customHeight="1" x14ac:dyDescent="0.15">
      <c r="B37" s="620" t="s">
        <v>335</v>
      </c>
      <c r="C37" s="621"/>
      <c r="D37" s="621"/>
      <c r="E37" s="621"/>
      <c r="F37" s="621"/>
      <c r="G37" s="621"/>
      <c r="H37" s="621"/>
      <c r="I37" s="621"/>
      <c r="J37" s="621"/>
      <c r="K37" s="621"/>
      <c r="L37" s="621"/>
      <c r="M37" s="621"/>
      <c r="N37" s="621"/>
      <c r="O37" s="621"/>
      <c r="P37" s="621"/>
      <c r="Q37" s="622"/>
      <c r="R37" s="623">
        <v>332249</v>
      </c>
      <c r="S37" s="624"/>
      <c r="T37" s="624"/>
      <c r="U37" s="624"/>
      <c r="V37" s="624"/>
      <c r="W37" s="624"/>
      <c r="X37" s="624"/>
      <c r="Y37" s="625"/>
      <c r="Z37" s="626">
        <v>2.9</v>
      </c>
      <c r="AA37" s="626"/>
      <c r="AB37" s="626"/>
      <c r="AC37" s="626"/>
      <c r="AD37" s="627">
        <v>6641</v>
      </c>
      <c r="AE37" s="627"/>
      <c r="AF37" s="627"/>
      <c r="AG37" s="627"/>
      <c r="AH37" s="627"/>
      <c r="AI37" s="627"/>
      <c r="AJ37" s="627"/>
      <c r="AK37" s="627"/>
      <c r="AL37" s="628">
        <v>0.1</v>
      </c>
      <c r="AM37" s="629"/>
      <c r="AN37" s="629"/>
      <c r="AO37" s="630"/>
      <c r="AQ37" s="689" t="s">
        <v>336</v>
      </c>
      <c r="AR37" s="690"/>
      <c r="AS37" s="690"/>
      <c r="AT37" s="690"/>
      <c r="AU37" s="690"/>
      <c r="AV37" s="690"/>
      <c r="AW37" s="690"/>
      <c r="AX37" s="690"/>
      <c r="AY37" s="691"/>
      <c r="AZ37" s="623">
        <v>398318</v>
      </c>
      <c r="BA37" s="624"/>
      <c r="BB37" s="624"/>
      <c r="BC37" s="624"/>
      <c r="BD37" s="653"/>
      <c r="BE37" s="653"/>
      <c r="BF37" s="669"/>
      <c r="BG37" s="620" t="s">
        <v>337</v>
      </c>
      <c r="BH37" s="621"/>
      <c r="BI37" s="621"/>
      <c r="BJ37" s="621"/>
      <c r="BK37" s="621"/>
      <c r="BL37" s="621"/>
      <c r="BM37" s="621"/>
      <c r="BN37" s="621"/>
      <c r="BO37" s="621"/>
      <c r="BP37" s="621"/>
      <c r="BQ37" s="621"/>
      <c r="BR37" s="621"/>
      <c r="BS37" s="621"/>
      <c r="BT37" s="621"/>
      <c r="BU37" s="622"/>
      <c r="BV37" s="623">
        <v>155798</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682205</v>
      </c>
      <c r="CS37" s="653"/>
      <c r="CT37" s="653"/>
      <c r="CU37" s="653"/>
      <c r="CV37" s="653"/>
      <c r="CW37" s="653"/>
      <c r="CX37" s="653"/>
      <c r="CY37" s="654"/>
      <c r="CZ37" s="628">
        <v>6.1</v>
      </c>
      <c r="DA37" s="655"/>
      <c r="DB37" s="655"/>
      <c r="DC37" s="658"/>
      <c r="DD37" s="632">
        <v>682205</v>
      </c>
      <c r="DE37" s="653"/>
      <c r="DF37" s="653"/>
      <c r="DG37" s="653"/>
      <c r="DH37" s="653"/>
      <c r="DI37" s="653"/>
      <c r="DJ37" s="653"/>
      <c r="DK37" s="654"/>
      <c r="DL37" s="632">
        <v>682205</v>
      </c>
      <c r="DM37" s="653"/>
      <c r="DN37" s="653"/>
      <c r="DO37" s="653"/>
      <c r="DP37" s="653"/>
      <c r="DQ37" s="653"/>
      <c r="DR37" s="653"/>
      <c r="DS37" s="653"/>
      <c r="DT37" s="653"/>
      <c r="DU37" s="653"/>
      <c r="DV37" s="654"/>
      <c r="DW37" s="628">
        <v>10.5</v>
      </c>
      <c r="DX37" s="655"/>
      <c r="DY37" s="655"/>
      <c r="DZ37" s="655"/>
      <c r="EA37" s="655"/>
      <c r="EB37" s="655"/>
      <c r="EC37" s="656"/>
    </row>
    <row r="38" spans="2:133" ht="11.25" customHeight="1" x14ac:dyDescent="0.15">
      <c r="B38" s="620" t="s">
        <v>339</v>
      </c>
      <c r="C38" s="621"/>
      <c r="D38" s="621"/>
      <c r="E38" s="621"/>
      <c r="F38" s="621"/>
      <c r="G38" s="621"/>
      <c r="H38" s="621"/>
      <c r="I38" s="621"/>
      <c r="J38" s="621"/>
      <c r="K38" s="621"/>
      <c r="L38" s="621"/>
      <c r="M38" s="621"/>
      <c r="N38" s="621"/>
      <c r="O38" s="621"/>
      <c r="P38" s="621"/>
      <c r="Q38" s="622"/>
      <c r="R38" s="623">
        <v>855897</v>
      </c>
      <c r="S38" s="624"/>
      <c r="T38" s="624"/>
      <c r="U38" s="624"/>
      <c r="V38" s="624"/>
      <c r="W38" s="624"/>
      <c r="X38" s="624"/>
      <c r="Y38" s="625"/>
      <c r="Z38" s="626">
        <v>7.5</v>
      </c>
      <c r="AA38" s="626"/>
      <c r="AB38" s="626"/>
      <c r="AC38" s="626"/>
      <c r="AD38" s="627" t="s">
        <v>188</v>
      </c>
      <c r="AE38" s="627"/>
      <c r="AF38" s="627"/>
      <c r="AG38" s="627"/>
      <c r="AH38" s="627"/>
      <c r="AI38" s="627"/>
      <c r="AJ38" s="627"/>
      <c r="AK38" s="627"/>
      <c r="AL38" s="628" t="s">
        <v>188</v>
      </c>
      <c r="AM38" s="629"/>
      <c r="AN38" s="629"/>
      <c r="AO38" s="630"/>
      <c r="AQ38" s="689" t="s">
        <v>340</v>
      </c>
      <c r="AR38" s="690"/>
      <c r="AS38" s="690"/>
      <c r="AT38" s="690"/>
      <c r="AU38" s="690"/>
      <c r="AV38" s="690"/>
      <c r="AW38" s="690"/>
      <c r="AX38" s="690"/>
      <c r="AY38" s="691"/>
      <c r="AZ38" s="623">
        <v>20975</v>
      </c>
      <c r="BA38" s="624"/>
      <c r="BB38" s="624"/>
      <c r="BC38" s="624"/>
      <c r="BD38" s="653"/>
      <c r="BE38" s="653"/>
      <c r="BF38" s="669"/>
      <c r="BG38" s="620" t="s">
        <v>341</v>
      </c>
      <c r="BH38" s="621"/>
      <c r="BI38" s="621"/>
      <c r="BJ38" s="621"/>
      <c r="BK38" s="621"/>
      <c r="BL38" s="621"/>
      <c r="BM38" s="621"/>
      <c r="BN38" s="621"/>
      <c r="BO38" s="621"/>
      <c r="BP38" s="621"/>
      <c r="BQ38" s="621"/>
      <c r="BR38" s="621"/>
      <c r="BS38" s="621"/>
      <c r="BT38" s="621"/>
      <c r="BU38" s="622"/>
      <c r="BV38" s="623">
        <v>2246</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839968</v>
      </c>
      <c r="CS38" s="624"/>
      <c r="CT38" s="624"/>
      <c r="CU38" s="624"/>
      <c r="CV38" s="624"/>
      <c r="CW38" s="624"/>
      <c r="CX38" s="624"/>
      <c r="CY38" s="625"/>
      <c r="CZ38" s="628">
        <v>7.5</v>
      </c>
      <c r="DA38" s="655"/>
      <c r="DB38" s="655"/>
      <c r="DC38" s="658"/>
      <c r="DD38" s="632">
        <v>705501</v>
      </c>
      <c r="DE38" s="624"/>
      <c r="DF38" s="624"/>
      <c r="DG38" s="624"/>
      <c r="DH38" s="624"/>
      <c r="DI38" s="624"/>
      <c r="DJ38" s="624"/>
      <c r="DK38" s="625"/>
      <c r="DL38" s="632">
        <v>654655</v>
      </c>
      <c r="DM38" s="624"/>
      <c r="DN38" s="624"/>
      <c r="DO38" s="624"/>
      <c r="DP38" s="624"/>
      <c r="DQ38" s="624"/>
      <c r="DR38" s="624"/>
      <c r="DS38" s="624"/>
      <c r="DT38" s="624"/>
      <c r="DU38" s="624"/>
      <c r="DV38" s="625"/>
      <c r="DW38" s="628">
        <v>10.1</v>
      </c>
      <c r="DX38" s="655"/>
      <c r="DY38" s="655"/>
      <c r="DZ38" s="655"/>
      <c r="EA38" s="655"/>
      <c r="EB38" s="655"/>
      <c r="EC38" s="656"/>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178</v>
      </c>
      <c r="S39" s="624"/>
      <c r="T39" s="624"/>
      <c r="U39" s="624"/>
      <c r="V39" s="624"/>
      <c r="W39" s="624"/>
      <c r="X39" s="624"/>
      <c r="Y39" s="625"/>
      <c r="Z39" s="626" t="s">
        <v>188</v>
      </c>
      <c r="AA39" s="626"/>
      <c r="AB39" s="626"/>
      <c r="AC39" s="626"/>
      <c r="AD39" s="627" t="s">
        <v>178</v>
      </c>
      <c r="AE39" s="627"/>
      <c r="AF39" s="627"/>
      <c r="AG39" s="627"/>
      <c r="AH39" s="627"/>
      <c r="AI39" s="627"/>
      <c r="AJ39" s="627"/>
      <c r="AK39" s="627"/>
      <c r="AL39" s="628" t="s">
        <v>188</v>
      </c>
      <c r="AM39" s="629"/>
      <c r="AN39" s="629"/>
      <c r="AO39" s="630"/>
      <c r="AQ39" s="689" t="s">
        <v>344</v>
      </c>
      <c r="AR39" s="690"/>
      <c r="AS39" s="690"/>
      <c r="AT39" s="690"/>
      <c r="AU39" s="690"/>
      <c r="AV39" s="690"/>
      <c r="AW39" s="690"/>
      <c r="AX39" s="690"/>
      <c r="AY39" s="691"/>
      <c r="AZ39" s="623">
        <v>11551</v>
      </c>
      <c r="BA39" s="624"/>
      <c r="BB39" s="624"/>
      <c r="BC39" s="624"/>
      <c r="BD39" s="653"/>
      <c r="BE39" s="653"/>
      <c r="BF39" s="669"/>
      <c r="BG39" s="620" t="s">
        <v>345</v>
      </c>
      <c r="BH39" s="621"/>
      <c r="BI39" s="621"/>
      <c r="BJ39" s="621"/>
      <c r="BK39" s="621"/>
      <c r="BL39" s="621"/>
      <c r="BM39" s="621"/>
      <c r="BN39" s="621"/>
      <c r="BO39" s="621"/>
      <c r="BP39" s="621"/>
      <c r="BQ39" s="621"/>
      <c r="BR39" s="621"/>
      <c r="BS39" s="621"/>
      <c r="BT39" s="621"/>
      <c r="BU39" s="622"/>
      <c r="BV39" s="623">
        <v>3446</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533289</v>
      </c>
      <c r="CS39" s="653"/>
      <c r="CT39" s="653"/>
      <c r="CU39" s="653"/>
      <c r="CV39" s="653"/>
      <c r="CW39" s="653"/>
      <c r="CX39" s="653"/>
      <c r="CY39" s="654"/>
      <c r="CZ39" s="628">
        <v>4.8</v>
      </c>
      <c r="DA39" s="655"/>
      <c r="DB39" s="655"/>
      <c r="DC39" s="658"/>
      <c r="DD39" s="632">
        <v>260899</v>
      </c>
      <c r="DE39" s="653"/>
      <c r="DF39" s="653"/>
      <c r="DG39" s="653"/>
      <c r="DH39" s="653"/>
      <c r="DI39" s="653"/>
      <c r="DJ39" s="653"/>
      <c r="DK39" s="654"/>
      <c r="DL39" s="632" t="s">
        <v>188</v>
      </c>
      <c r="DM39" s="653"/>
      <c r="DN39" s="653"/>
      <c r="DO39" s="653"/>
      <c r="DP39" s="653"/>
      <c r="DQ39" s="653"/>
      <c r="DR39" s="653"/>
      <c r="DS39" s="653"/>
      <c r="DT39" s="653"/>
      <c r="DU39" s="653"/>
      <c r="DV39" s="654"/>
      <c r="DW39" s="628" t="s">
        <v>188</v>
      </c>
      <c r="DX39" s="655"/>
      <c r="DY39" s="655"/>
      <c r="DZ39" s="655"/>
      <c r="EA39" s="655"/>
      <c r="EB39" s="655"/>
      <c r="EC39" s="656"/>
    </row>
    <row r="40" spans="2:133" ht="11.25" customHeight="1" x14ac:dyDescent="0.15">
      <c r="B40" s="620" t="s">
        <v>347</v>
      </c>
      <c r="C40" s="621"/>
      <c r="D40" s="621"/>
      <c r="E40" s="621"/>
      <c r="F40" s="621"/>
      <c r="G40" s="621"/>
      <c r="H40" s="621"/>
      <c r="I40" s="621"/>
      <c r="J40" s="621"/>
      <c r="K40" s="621"/>
      <c r="L40" s="621"/>
      <c r="M40" s="621"/>
      <c r="N40" s="621"/>
      <c r="O40" s="621"/>
      <c r="P40" s="621"/>
      <c r="Q40" s="622"/>
      <c r="R40" s="623">
        <v>80197</v>
      </c>
      <c r="S40" s="624"/>
      <c r="T40" s="624"/>
      <c r="U40" s="624"/>
      <c r="V40" s="624"/>
      <c r="W40" s="624"/>
      <c r="X40" s="624"/>
      <c r="Y40" s="625"/>
      <c r="Z40" s="626">
        <v>0.7</v>
      </c>
      <c r="AA40" s="626"/>
      <c r="AB40" s="626"/>
      <c r="AC40" s="626"/>
      <c r="AD40" s="627" t="s">
        <v>178</v>
      </c>
      <c r="AE40" s="627"/>
      <c r="AF40" s="627"/>
      <c r="AG40" s="627"/>
      <c r="AH40" s="627"/>
      <c r="AI40" s="627"/>
      <c r="AJ40" s="627"/>
      <c r="AK40" s="627"/>
      <c r="AL40" s="628" t="s">
        <v>178</v>
      </c>
      <c r="AM40" s="629"/>
      <c r="AN40" s="629"/>
      <c r="AO40" s="630"/>
      <c r="AQ40" s="689" t="s">
        <v>348</v>
      </c>
      <c r="AR40" s="690"/>
      <c r="AS40" s="690"/>
      <c r="AT40" s="690"/>
      <c r="AU40" s="690"/>
      <c r="AV40" s="690"/>
      <c r="AW40" s="690"/>
      <c r="AX40" s="690"/>
      <c r="AY40" s="691"/>
      <c r="AZ40" s="623" t="s">
        <v>178</v>
      </c>
      <c r="BA40" s="624"/>
      <c r="BB40" s="624"/>
      <c r="BC40" s="624"/>
      <c r="BD40" s="653"/>
      <c r="BE40" s="653"/>
      <c r="BF40" s="669"/>
      <c r="BG40" s="673" t="s">
        <v>349</v>
      </c>
      <c r="BH40" s="674"/>
      <c r="BI40" s="674"/>
      <c r="BJ40" s="674"/>
      <c r="BK40" s="674"/>
      <c r="BL40" s="223"/>
      <c r="BM40" s="621" t="s">
        <v>350</v>
      </c>
      <c r="BN40" s="621"/>
      <c r="BO40" s="621"/>
      <c r="BP40" s="621"/>
      <c r="BQ40" s="621"/>
      <c r="BR40" s="621"/>
      <c r="BS40" s="621"/>
      <c r="BT40" s="621"/>
      <c r="BU40" s="622"/>
      <c r="BV40" s="623">
        <v>87</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159143</v>
      </c>
      <c r="CS40" s="624"/>
      <c r="CT40" s="624"/>
      <c r="CU40" s="624"/>
      <c r="CV40" s="624"/>
      <c r="CW40" s="624"/>
      <c r="CX40" s="624"/>
      <c r="CY40" s="625"/>
      <c r="CZ40" s="628">
        <v>1.4</v>
      </c>
      <c r="DA40" s="655"/>
      <c r="DB40" s="655"/>
      <c r="DC40" s="658"/>
      <c r="DD40" s="632">
        <v>156467</v>
      </c>
      <c r="DE40" s="624"/>
      <c r="DF40" s="624"/>
      <c r="DG40" s="624"/>
      <c r="DH40" s="624"/>
      <c r="DI40" s="624"/>
      <c r="DJ40" s="624"/>
      <c r="DK40" s="625"/>
      <c r="DL40" s="632" t="s">
        <v>178</v>
      </c>
      <c r="DM40" s="624"/>
      <c r="DN40" s="624"/>
      <c r="DO40" s="624"/>
      <c r="DP40" s="624"/>
      <c r="DQ40" s="624"/>
      <c r="DR40" s="624"/>
      <c r="DS40" s="624"/>
      <c r="DT40" s="624"/>
      <c r="DU40" s="624"/>
      <c r="DV40" s="625"/>
      <c r="DW40" s="628" t="s">
        <v>188</v>
      </c>
      <c r="DX40" s="655"/>
      <c r="DY40" s="655"/>
      <c r="DZ40" s="655"/>
      <c r="EA40" s="655"/>
      <c r="EB40" s="655"/>
      <c r="EC40" s="656"/>
    </row>
    <row r="41" spans="2:133" ht="11.25" customHeight="1" x14ac:dyDescent="0.15">
      <c r="B41" s="644" t="s">
        <v>352</v>
      </c>
      <c r="C41" s="645"/>
      <c r="D41" s="645"/>
      <c r="E41" s="645"/>
      <c r="F41" s="645"/>
      <c r="G41" s="645"/>
      <c r="H41" s="645"/>
      <c r="I41" s="645"/>
      <c r="J41" s="645"/>
      <c r="K41" s="645"/>
      <c r="L41" s="645"/>
      <c r="M41" s="645"/>
      <c r="N41" s="645"/>
      <c r="O41" s="645"/>
      <c r="P41" s="645"/>
      <c r="Q41" s="646"/>
      <c r="R41" s="698">
        <v>11444054</v>
      </c>
      <c r="S41" s="699"/>
      <c r="T41" s="699"/>
      <c r="U41" s="699"/>
      <c r="V41" s="699"/>
      <c r="W41" s="699"/>
      <c r="X41" s="699"/>
      <c r="Y41" s="700"/>
      <c r="Z41" s="701">
        <v>100</v>
      </c>
      <c r="AA41" s="701"/>
      <c r="AB41" s="701"/>
      <c r="AC41" s="701"/>
      <c r="AD41" s="702">
        <v>6427936</v>
      </c>
      <c r="AE41" s="702"/>
      <c r="AF41" s="702"/>
      <c r="AG41" s="702"/>
      <c r="AH41" s="702"/>
      <c r="AI41" s="702"/>
      <c r="AJ41" s="702"/>
      <c r="AK41" s="702"/>
      <c r="AL41" s="703">
        <v>100</v>
      </c>
      <c r="AM41" s="683"/>
      <c r="AN41" s="683"/>
      <c r="AO41" s="704"/>
      <c r="AQ41" s="689" t="s">
        <v>353</v>
      </c>
      <c r="AR41" s="690"/>
      <c r="AS41" s="690"/>
      <c r="AT41" s="690"/>
      <c r="AU41" s="690"/>
      <c r="AV41" s="690"/>
      <c r="AW41" s="690"/>
      <c r="AX41" s="690"/>
      <c r="AY41" s="691"/>
      <c r="AZ41" s="623">
        <v>173162</v>
      </c>
      <c r="BA41" s="624"/>
      <c r="BB41" s="624"/>
      <c r="BC41" s="624"/>
      <c r="BD41" s="653"/>
      <c r="BE41" s="653"/>
      <c r="BF41" s="669"/>
      <c r="BG41" s="673"/>
      <c r="BH41" s="674"/>
      <c r="BI41" s="674"/>
      <c r="BJ41" s="674"/>
      <c r="BK41" s="674"/>
      <c r="BL41" s="223"/>
      <c r="BM41" s="621" t="s">
        <v>354</v>
      </c>
      <c r="BN41" s="621"/>
      <c r="BO41" s="621"/>
      <c r="BP41" s="621"/>
      <c r="BQ41" s="621"/>
      <c r="BR41" s="621"/>
      <c r="BS41" s="621"/>
      <c r="BT41" s="621"/>
      <c r="BU41" s="622"/>
      <c r="BV41" s="623" t="s">
        <v>188</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188</v>
      </c>
      <c r="CS41" s="653"/>
      <c r="CT41" s="653"/>
      <c r="CU41" s="653"/>
      <c r="CV41" s="653"/>
      <c r="CW41" s="653"/>
      <c r="CX41" s="653"/>
      <c r="CY41" s="654"/>
      <c r="CZ41" s="628" t="s">
        <v>188</v>
      </c>
      <c r="DA41" s="655"/>
      <c r="DB41" s="655"/>
      <c r="DC41" s="658"/>
      <c r="DD41" s="632" t="s">
        <v>188</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356</v>
      </c>
      <c r="AR42" s="706"/>
      <c r="AS42" s="706"/>
      <c r="AT42" s="706"/>
      <c r="AU42" s="706"/>
      <c r="AV42" s="706"/>
      <c r="AW42" s="706"/>
      <c r="AX42" s="706"/>
      <c r="AY42" s="707"/>
      <c r="AZ42" s="698">
        <v>655255</v>
      </c>
      <c r="BA42" s="699"/>
      <c r="BB42" s="699"/>
      <c r="BC42" s="699"/>
      <c r="BD42" s="682"/>
      <c r="BE42" s="682"/>
      <c r="BF42" s="684"/>
      <c r="BG42" s="675"/>
      <c r="BH42" s="676"/>
      <c r="BI42" s="676"/>
      <c r="BJ42" s="676"/>
      <c r="BK42" s="676"/>
      <c r="BL42" s="224"/>
      <c r="BM42" s="645" t="s">
        <v>357</v>
      </c>
      <c r="BN42" s="645"/>
      <c r="BO42" s="645"/>
      <c r="BP42" s="645"/>
      <c r="BQ42" s="645"/>
      <c r="BR42" s="645"/>
      <c r="BS42" s="645"/>
      <c r="BT42" s="645"/>
      <c r="BU42" s="646"/>
      <c r="BV42" s="698">
        <v>314</v>
      </c>
      <c r="BW42" s="699"/>
      <c r="BX42" s="699"/>
      <c r="BY42" s="699"/>
      <c r="BZ42" s="699"/>
      <c r="CA42" s="699"/>
      <c r="CB42" s="708"/>
      <c r="CD42" s="620" t="s">
        <v>358</v>
      </c>
      <c r="CE42" s="621"/>
      <c r="CF42" s="621"/>
      <c r="CG42" s="621"/>
      <c r="CH42" s="621"/>
      <c r="CI42" s="621"/>
      <c r="CJ42" s="621"/>
      <c r="CK42" s="621"/>
      <c r="CL42" s="621"/>
      <c r="CM42" s="621"/>
      <c r="CN42" s="621"/>
      <c r="CO42" s="621"/>
      <c r="CP42" s="621"/>
      <c r="CQ42" s="622"/>
      <c r="CR42" s="623">
        <v>1300175</v>
      </c>
      <c r="CS42" s="653"/>
      <c r="CT42" s="653"/>
      <c r="CU42" s="653"/>
      <c r="CV42" s="653"/>
      <c r="CW42" s="653"/>
      <c r="CX42" s="653"/>
      <c r="CY42" s="654"/>
      <c r="CZ42" s="628">
        <v>11.7</v>
      </c>
      <c r="DA42" s="655"/>
      <c r="DB42" s="655"/>
      <c r="DC42" s="658"/>
      <c r="DD42" s="632">
        <v>190975</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v>29100</v>
      </c>
      <c r="CS43" s="653"/>
      <c r="CT43" s="653"/>
      <c r="CU43" s="653"/>
      <c r="CV43" s="653"/>
      <c r="CW43" s="653"/>
      <c r="CX43" s="653"/>
      <c r="CY43" s="654"/>
      <c r="CZ43" s="628">
        <v>0.3</v>
      </c>
      <c r="DA43" s="655"/>
      <c r="DB43" s="655"/>
      <c r="DC43" s="658"/>
      <c r="DD43" s="632">
        <v>8801</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362</v>
      </c>
      <c r="CG44" s="621"/>
      <c r="CH44" s="621"/>
      <c r="CI44" s="621"/>
      <c r="CJ44" s="621"/>
      <c r="CK44" s="621"/>
      <c r="CL44" s="621"/>
      <c r="CM44" s="621"/>
      <c r="CN44" s="621"/>
      <c r="CO44" s="621"/>
      <c r="CP44" s="621"/>
      <c r="CQ44" s="622"/>
      <c r="CR44" s="623">
        <v>1298650</v>
      </c>
      <c r="CS44" s="624"/>
      <c r="CT44" s="624"/>
      <c r="CU44" s="624"/>
      <c r="CV44" s="624"/>
      <c r="CW44" s="624"/>
      <c r="CX44" s="624"/>
      <c r="CY44" s="625"/>
      <c r="CZ44" s="628">
        <v>11.6</v>
      </c>
      <c r="DA44" s="629"/>
      <c r="DB44" s="629"/>
      <c r="DC44" s="635"/>
      <c r="DD44" s="632">
        <v>190950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352524</v>
      </c>
      <c r="CS45" s="653"/>
      <c r="CT45" s="653"/>
      <c r="CU45" s="653"/>
      <c r="CV45" s="653"/>
      <c r="CW45" s="653"/>
      <c r="CX45" s="653"/>
      <c r="CY45" s="654"/>
      <c r="CZ45" s="628">
        <v>3.2</v>
      </c>
      <c r="DA45" s="655"/>
      <c r="DB45" s="655"/>
      <c r="DC45" s="658"/>
      <c r="DD45" s="632">
        <v>8211</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365</v>
      </c>
      <c r="CG46" s="621"/>
      <c r="CH46" s="621"/>
      <c r="CI46" s="621"/>
      <c r="CJ46" s="621"/>
      <c r="CK46" s="621"/>
      <c r="CL46" s="621"/>
      <c r="CM46" s="621"/>
      <c r="CN46" s="621"/>
      <c r="CO46" s="621"/>
      <c r="CP46" s="621"/>
      <c r="CQ46" s="622"/>
      <c r="CR46" s="623">
        <v>931126</v>
      </c>
      <c r="CS46" s="624"/>
      <c r="CT46" s="624"/>
      <c r="CU46" s="624"/>
      <c r="CV46" s="624"/>
      <c r="CW46" s="624"/>
      <c r="CX46" s="624"/>
      <c r="CY46" s="625"/>
      <c r="CZ46" s="628">
        <v>8.3000000000000007</v>
      </c>
      <c r="DA46" s="629"/>
      <c r="DB46" s="629"/>
      <c r="DC46" s="635"/>
      <c r="DD46" s="632">
        <v>182739</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366</v>
      </c>
      <c r="CG47" s="621"/>
      <c r="CH47" s="621"/>
      <c r="CI47" s="621"/>
      <c r="CJ47" s="621"/>
      <c r="CK47" s="621"/>
      <c r="CL47" s="621"/>
      <c r="CM47" s="621"/>
      <c r="CN47" s="621"/>
      <c r="CO47" s="621"/>
      <c r="CP47" s="621"/>
      <c r="CQ47" s="622"/>
      <c r="CR47" s="623">
        <v>1525</v>
      </c>
      <c r="CS47" s="653"/>
      <c r="CT47" s="653"/>
      <c r="CU47" s="653"/>
      <c r="CV47" s="653"/>
      <c r="CW47" s="653"/>
      <c r="CX47" s="653"/>
      <c r="CY47" s="654"/>
      <c r="CZ47" s="628">
        <v>0</v>
      </c>
      <c r="DA47" s="655"/>
      <c r="DB47" s="655"/>
      <c r="DC47" s="658"/>
      <c r="DD47" s="632">
        <v>25</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367</v>
      </c>
      <c r="CG48" s="621"/>
      <c r="CH48" s="621"/>
      <c r="CI48" s="621"/>
      <c r="CJ48" s="621"/>
      <c r="CK48" s="621"/>
      <c r="CL48" s="621"/>
      <c r="CM48" s="621"/>
      <c r="CN48" s="621"/>
      <c r="CO48" s="621"/>
      <c r="CP48" s="621"/>
      <c r="CQ48" s="622"/>
      <c r="CR48" s="623" t="s">
        <v>188</v>
      </c>
      <c r="CS48" s="624"/>
      <c r="CT48" s="624"/>
      <c r="CU48" s="624"/>
      <c r="CV48" s="624"/>
      <c r="CW48" s="624"/>
      <c r="CX48" s="624"/>
      <c r="CY48" s="625"/>
      <c r="CZ48" s="628" t="s">
        <v>188</v>
      </c>
      <c r="DA48" s="629"/>
      <c r="DB48" s="629"/>
      <c r="DC48" s="635"/>
      <c r="DD48" s="632" t="s">
        <v>188</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368</v>
      </c>
      <c r="CE49" s="645"/>
      <c r="CF49" s="645"/>
      <c r="CG49" s="645"/>
      <c r="CH49" s="645"/>
      <c r="CI49" s="645"/>
      <c r="CJ49" s="645"/>
      <c r="CK49" s="645"/>
      <c r="CL49" s="645"/>
      <c r="CM49" s="645"/>
      <c r="CN49" s="645"/>
      <c r="CO49" s="645"/>
      <c r="CP49" s="645"/>
      <c r="CQ49" s="646"/>
      <c r="CR49" s="698">
        <v>11158470</v>
      </c>
      <c r="CS49" s="682"/>
      <c r="CT49" s="682"/>
      <c r="CU49" s="682"/>
      <c r="CV49" s="682"/>
      <c r="CW49" s="682"/>
      <c r="CX49" s="682"/>
      <c r="CY49" s="711"/>
      <c r="CZ49" s="703">
        <v>100</v>
      </c>
      <c r="DA49" s="712"/>
      <c r="DB49" s="712"/>
      <c r="DC49" s="713"/>
      <c r="DD49" s="714">
        <v>7692447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tB+MFE8PcCLfyk/oCXbUzpWehqhdPT3JnCw0zIzmjNDsWSvbL5NsEa2bENnDgyApQsc37qBSjNpj/E/dE7Gjiw==" saltValue="bDmtdCe94Mi5nHZRC6kgm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U95" sqref="AU95"/>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11236</v>
      </c>
      <c r="R7" s="753"/>
      <c r="S7" s="753"/>
      <c r="T7" s="753"/>
      <c r="U7" s="753"/>
      <c r="V7" s="753">
        <v>10971</v>
      </c>
      <c r="W7" s="753"/>
      <c r="X7" s="753"/>
      <c r="Y7" s="753"/>
      <c r="Z7" s="753"/>
      <c r="AA7" s="753">
        <v>265</v>
      </c>
      <c r="AB7" s="753"/>
      <c r="AC7" s="753"/>
      <c r="AD7" s="753"/>
      <c r="AE7" s="754"/>
      <c r="AF7" s="755">
        <v>243</v>
      </c>
      <c r="AG7" s="756"/>
      <c r="AH7" s="756"/>
      <c r="AI7" s="756"/>
      <c r="AJ7" s="757"/>
      <c r="AK7" s="758">
        <v>15</v>
      </c>
      <c r="AL7" s="759"/>
      <c r="AM7" s="759"/>
      <c r="AN7" s="759"/>
      <c r="AO7" s="759"/>
      <c r="AP7" s="759">
        <v>8471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587</v>
      </c>
      <c r="BT7" s="747"/>
      <c r="BU7" s="747"/>
      <c r="BV7" s="747"/>
      <c r="BW7" s="747"/>
      <c r="BX7" s="747"/>
      <c r="BY7" s="747"/>
      <c r="BZ7" s="747"/>
      <c r="CA7" s="747"/>
      <c r="CB7" s="747"/>
      <c r="CC7" s="747"/>
      <c r="CD7" s="747"/>
      <c r="CE7" s="747"/>
      <c r="CF7" s="747"/>
      <c r="CG7" s="762"/>
      <c r="CH7" s="743">
        <v>-3</v>
      </c>
      <c r="CI7" s="744"/>
      <c r="CJ7" s="744"/>
      <c r="CK7" s="744"/>
      <c r="CL7" s="745"/>
      <c r="CM7" s="743">
        <v>147</v>
      </c>
      <c r="CN7" s="744"/>
      <c r="CO7" s="744"/>
      <c r="CP7" s="744"/>
      <c r="CQ7" s="745"/>
      <c r="CR7" s="743">
        <v>85</v>
      </c>
      <c r="CS7" s="744"/>
      <c r="CT7" s="744"/>
      <c r="CU7" s="744"/>
      <c r="CV7" s="745"/>
      <c r="CW7" s="743">
        <v>10</v>
      </c>
      <c r="CX7" s="744"/>
      <c r="CY7" s="744"/>
      <c r="CZ7" s="744"/>
      <c r="DA7" s="745"/>
      <c r="DB7" s="743" t="s">
        <v>514</v>
      </c>
      <c r="DC7" s="744"/>
      <c r="DD7" s="744"/>
      <c r="DE7" s="744"/>
      <c r="DF7" s="745"/>
      <c r="DG7" s="743" t="s">
        <v>514</v>
      </c>
      <c r="DH7" s="744"/>
      <c r="DI7" s="744"/>
      <c r="DJ7" s="744"/>
      <c r="DK7" s="745"/>
      <c r="DL7" s="743" t="s">
        <v>514</v>
      </c>
      <c r="DM7" s="744"/>
      <c r="DN7" s="744"/>
      <c r="DO7" s="744"/>
      <c r="DP7" s="745"/>
      <c r="DQ7" s="743" t="s">
        <v>514</v>
      </c>
      <c r="DR7" s="744"/>
      <c r="DS7" s="744"/>
      <c r="DT7" s="744"/>
      <c r="DU7" s="745"/>
      <c r="DV7" s="746"/>
      <c r="DW7" s="747"/>
      <c r="DX7" s="747"/>
      <c r="DY7" s="747"/>
      <c r="DZ7" s="748"/>
      <c r="EA7" s="234"/>
    </row>
    <row r="8" spans="1:131" s="235" customFormat="1" ht="26.25" customHeight="1" x14ac:dyDescent="0.15">
      <c r="A8" s="238">
        <v>2</v>
      </c>
      <c r="B8" s="780" t="s">
        <v>392</v>
      </c>
      <c r="C8" s="781"/>
      <c r="D8" s="781"/>
      <c r="E8" s="781"/>
      <c r="F8" s="781"/>
      <c r="G8" s="781"/>
      <c r="H8" s="781"/>
      <c r="I8" s="781"/>
      <c r="J8" s="781"/>
      <c r="K8" s="781"/>
      <c r="L8" s="781"/>
      <c r="M8" s="781"/>
      <c r="N8" s="781"/>
      <c r="O8" s="781"/>
      <c r="P8" s="782"/>
      <c r="Q8" s="783">
        <v>375</v>
      </c>
      <c r="R8" s="784"/>
      <c r="S8" s="784"/>
      <c r="T8" s="784"/>
      <c r="U8" s="784"/>
      <c r="V8" s="784">
        <v>355</v>
      </c>
      <c r="W8" s="784"/>
      <c r="X8" s="784"/>
      <c r="Y8" s="784"/>
      <c r="Z8" s="784"/>
      <c r="AA8" s="784">
        <v>20</v>
      </c>
      <c r="AB8" s="784"/>
      <c r="AC8" s="784"/>
      <c r="AD8" s="784"/>
      <c r="AE8" s="785"/>
      <c r="AF8" s="786">
        <v>20</v>
      </c>
      <c r="AG8" s="787"/>
      <c r="AH8" s="787"/>
      <c r="AI8" s="787"/>
      <c r="AJ8" s="788"/>
      <c r="AK8" s="769">
        <v>154</v>
      </c>
      <c r="AL8" s="770"/>
      <c r="AM8" s="770"/>
      <c r="AN8" s="770"/>
      <c r="AO8" s="770"/>
      <c r="AP8" s="770">
        <v>572</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588</v>
      </c>
      <c r="BT8" s="774"/>
      <c r="BU8" s="774"/>
      <c r="BV8" s="774"/>
      <c r="BW8" s="774"/>
      <c r="BX8" s="774"/>
      <c r="BY8" s="774"/>
      <c r="BZ8" s="774"/>
      <c r="CA8" s="774"/>
      <c r="CB8" s="774"/>
      <c r="CC8" s="774"/>
      <c r="CD8" s="774"/>
      <c r="CE8" s="774"/>
      <c r="CF8" s="774"/>
      <c r="CG8" s="775"/>
      <c r="CH8" s="776">
        <v>2</v>
      </c>
      <c r="CI8" s="777"/>
      <c r="CJ8" s="777"/>
      <c r="CK8" s="777"/>
      <c r="CL8" s="778"/>
      <c r="CM8" s="776">
        <v>63</v>
      </c>
      <c r="CN8" s="777"/>
      <c r="CO8" s="777"/>
      <c r="CP8" s="777"/>
      <c r="CQ8" s="778"/>
      <c r="CR8" s="776">
        <v>5</v>
      </c>
      <c r="CS8" s="777"/>
      <c r="CT8" s="777"/>
      <c r="CU8" s="777"/>
      <c r="CV8" s="778"/>
      <c r="CW8" s="776">
        <v>9</v>
      </c>
      <c r="CX8" s="777"/>
      <c r="CY8" s="777"/>
      <c r="CZ8" s="777"/>
      <c r="DA8" s="778"/>
      <c r="DB8" s="776" t="s">
        <v>514</v>
      </c>
      <c r="DC8" s="777"/>
      <c r="DD8" s="777"/>
      <c r="DE8" s="777"/>
      <c r="DF8" s="778"/>
      <c r="DG8" s="776" t="s">
        <v>514</v>
      </c>
      <c r="DH8" s="777"/>
      <c r="DI8" s="777"/>
      <c r="DJ8" s="777"/>
      <c r="DK8" s="778"/>
      <c r="DL8" s="776" t="s">
        <v>514</v>
      </c>
      <c r="DM8" s="777"/>
      <c r="DN8" s="777"/>
      <c r="DO8" s="777"/>
      <c r="DP8" s="778"/>
      <c r="DQ8" s="776" t="s">
        <v>514</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11611</v>
      </c>
      <c r="R23" s="793"/>
      <c r="S23" s="793"/>
      <c r="T23" s="793"/>
      <c r="U23" s="793"/>
      <c r="V23" s="793">
        <v>11326</v>
      </c>
      <c r="W23" s="793"/>
      <c r="X23" s="793"/>
      <c r="Y23" s="793"/>
      <c r="Z23" s="793"/>
      <c r="AA23" s="793">
        <v>285</v>
      </c>
      <c r="AB23" s="793"/>
      <c r="AC23" s="793"/>
      <c r="AD23" s="793"/>
      <c r="AE23" s="794"/>
      <c r="AF23" s="795">
        <v>264</v>
      </c>
      <c r="AG23" s="793"/>
      <c r="AH23" s="793"/>
      <c r="AI23" s="793"/>
      <c r="AJ23" s="796"/>
      <c r="AK23" s="797"/>
      <c r="AL23" s="798"/>
      <c r="AM23" s="798"/>
      <c r="AN23" s="798"/>
      <c r="AO23" s="798"/>
      <c r="AP23" s="793">
        <v>9043</v>
      </c>
      <c r="AQ23" s="793"/>
      <c r="AR23" s="793"/>
      <c r="AS23" s="793"/>
      <c r="AT23" s="793"/>
      <c r="AU23" s="809"/>
      <c r="AV23" s="809"/>
      <c r="AW23" s="809"/>
      <c r="AX23" s="809"/>
      <c r="AY23" s="810"/>
      <c r="AZ23" s="811" t="s">
        <v>188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1771</v>
      </c>
      <c r="R28" s="823"/>
      <c r="S28" s="823"/>
      <c r="T28" s="823"/>
      <c r="U28" s="823"/>
      <c r="V28" s="823">
        <v>1753</v>
      </c>
      <c r="W28" s="823"/>
      <c r="X28" s="823"/>
      <c r="Y28" s="823"/>
      <c r="Z28" s="823"/>
      <c r="AA28" s="823">
        <v>18</v>
      </c>
      <c r="AB28" s="823"/>
      <c r="AC28" s="823"/>
      <c r="AD28" s="823"/>
      <c r="AE28" s="824"/>
      <c r="AF28" s="825">
        <v>18</v>
      </c>
      <c r="AG28" s="823"/>
      <c r="AH28" s="823"/>
      <c r="AI28" s="823"/>
      <c r="AJ28" s="826"/>
      <c r="AK28" s="827">
        <v>152</v>
      </c>
      <c r="AL28" s="828"/>
      <c r="AM28" s="828"/>
      <c r="AN28" s="828"/>
      <c r="AO28" s="828"/>
      <c r="AP28" s="828">
        <v>100</v>
      </c>
      <c r="AQ28" s="828"/>
      <c r="AR28" s="828"/>
      <c r="AS28" s="828"/>
      <c r="AT28" s="828"/>
      <c r="AU28" s="828" t="s">
        <v>514</v>
      </c>
      <c r="AV28" s="828"/>
      <c r="AW28" s="828"/>
      <c r="AX28" s="828"/>
      <c r="AY28" s="828"/>
      <c r="AZ28" s="829" t="s">
        <v>514</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2182</v>
      </c>
      <c r="R29" s="784"/>
      <c r="S29" s="784"/>
      <c r="T29" s="784"/>
      <c r="U29" s="784"/>
      <c r="V29" s="784">
        <v>2088</v>
      </c>
      <c r="W29" s="784"/>
      <c r="X29" s="784"/>
      <c r="Y29" s="784"/>
      <c r="Z29" s="784"/>
      <c r="AA29" s="784">
        <v>94</v>
      </c>
      <c r="AB29" s="784"/>
      <c r="AC29" s="784"/>
      <c r="AD29" s="784"/>
      <c r="AE29" s="785"/>
      <c r="AF29" s="786">
        <v>94</v>
      </c>
      <c r="AG29" s="787"/>
      <c r="AH29" s="787"/>
      <c r="AI29" s="787"/>
      <c r="AJ29" s="788"/>
      <c r="AK29" s="834">
        <v>322</v>
      </c>
      <c r="AL29" s="830"/>
      <c r="AM29" s="830"/>
      <c r="AN29" s="830"/>
      <c r="AO29" s="830"/>
      <c r="AP29" s="830" t="s">
        <v>514</v>
      </c>
      <c r="AQ29" s="830"/>
      <c r="AR29" s="830"/>
      <c r="AS29" s="830"/>
      <c r="AT29" s="830"/>
      <c r="AU29" s="830" t="s">
        <v>514</v>
      </c>
      <c r="AV29" s="830"/>
      <c r="AW29" s="830"/>
      <c r="AX29" s="830"/>
      <c r="AY29" s="830"/>
      <c r="AZ29" s="831" t="s">
        <v>514</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199</v>
      </c>
      <c r="R30" s="784"/>
      <c r="S30" s="784"/>
      <c r="T30" s="784"/>
      <c r="U30" s="784"/>
      <c r="V30" s="784">
        <v>198</v>
      </c>
      <c r="W30" s="784"/>
      <c r="X30" s="784"/>
      <c r="Y30" s="784"/>
      <c r="Z30" s="784"/>
      <c r="AA30" s="784">
        <v>1</v>
      </c>
      <c r="AB30" s="784"/>
      <c r="AC30" s="784"/>
      <c r="AD30" s="784"/>
      <c r="AE30" s="785"/>
      <c r="AF30" s="786">
        <v>1</v>
      </c>
      <c r="AG30" s="787"/>
      <c r="AH30" s="787"/>
      <c r="AI30" s="787"/>
      <c r="AJ30" s="788"/>
      <c r="AK30" s="834">
        <v>61</v>
      </c>
      <c r="AL30" s="830"/>
      <c r="AM30" s="830"/>
      <c r="AN30" s="830"/>
      <c r="AO30" s="830"/>
      <c r="AP30" s="830" t="s">
        <v>514</v>
      </c>
      <c r="AQ30" s="830"/>
      <c r="AR30" s="830"/>
      <c r="AS30" s="830"/>
      <c r="AT30" s="830"/>
      <c r="AU30" s="830" t="s">
        <v>514</v>
      </c>
      <c r="AV30" s="830"/>
      <c r="AW30" s="830"/>
      <c r="AX30" s="830"/>
      <c r="AY30" s="830"/>
      <c r="AZ30" s="831" t="s">
        <v>514</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11</v>
      </c>
      <c r="R31" s="784"/>
      <c r="S31" s="784"/>
      <c r="T31" s="784"/>
      <c r="U31" s="784"/>
      <c r="V31" s="784">
        <v>11</v>
      </c>
      <c r="W31" s="784"/>
      <c r="X31" s="784"/>
      <c r="Y31" s="784"/>
      <c r="Z31" s="784"/>
      <c r="AA31" s="784">
        <v>0</v>
      </c>
      <c r="AB31" s="784"/>
      <c r="AC31" s="784"/>
      <c r="AD31" s="784"/>
      <c r="AE31" s="785"/>
      <c r="AF31" s="786">
        <v>0</v>
      </c>
      <c r="AG31" s="787"/>
      <c r="AH31" s="787"/>
      <c r="AI31" s="787"/>
      <c r="AJ31" s="788"/>
      <c r="AK31" s="834" t="s">
        <v>514</v>
      </c>
      <c r="AL31" s="830"/>
      <c r="AM31" s="830"/>
      <c r="AN31" s="830"/>
      <c r="AO31" s="830"/>
      <c r="AP31" s="830" t="s">
        <v>514</v>
      </c>
      <c r="AQ31" s="830"/>
      <c r="AR31" s="830"/>
      <c r="AS31" s="830"/>
      <c r="AT31" s="830"/>
      <c r="AU31" s="830" t="s">
        <v>514</v>
      </c>
      <c r="AV31" s="830"/>
      <c r="AW31" s="830"/>
      <c r="AX31" s="830"/>
      <c r="AY31" s="830"/>
      <c r="AZ31" s="831" t="s">
        <v>514</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410</v>
      </c>
      <c r="C32" s="781"/>
      <c r="D32" s="781"/>
      <c r="E32" s="781"/>
      <c r="F32" s="781"/>
      <c r="G32" s="781"/>
      <c r="H32" s="781"/>
      <c r="I32" s="781"/>
      <c r="J32" s="781"/>
      <c r="K32" s="781"/>
      <c r="L32" s="781"/>
      <c r="M32" s="781"/>
      <c r="N32" s="781"/>
      <c r="O32" s="781"/>
      <c r="P32" s="782"/>
      <c r="Q32" s="783">
        <v>386</v>
      </c>
      <c r="R32" s="784"/>
      <c r="S32" s="784"/>
      <c r="T32" s="784"/>
      <c r="U32" s="784"/>
      <c r="V32" s="784">
        <v>353</v>
      </c>
      <c r="W32" s="784"/>
      <c r="X32" s="784"/>
      <c r="Y32" s="784"/>
      <c r="Z32" s="784"/>
      <c r="AA32" s="784">
        <v>33</v>
      </c>
      <c r="AB32" s="784"/>
      <c r="AC32" s="784"/>
      <c r="AD32" s="784"/>
      <c r="AE32" s="785"/>
      <c r="AF32" s="786">
        <v>727</v>
      </c>
      <c r="AG32" s="787"/>
      <c r="AH32" s="787"/>
      <c r="AI32" s="787"/>
      <c r="AJ32" s="788"/>
      <c r="AK32" s="834">
        <v>7</v>
      </c>
      <c r="AL32" s="830"/>
      <c r="AM32" s="830"/>
      <c r="AN32" s="830"/>
      <c r="AO32" s="830"/>
      <c r="AP32" s="830">
        <v>574</v>
      </c>
      <c r="AQ32" s="830"/>
      <c r="AR32" s="830"/>
      <c r="AS32" s="830"/>
      <c r="AT32" s="830"/>
      <c r="AU32" s="830">
        <v>95</v>
      </c>
      <c r="AV32" s="830"/>
      <c r="AW32" s="830"/>
      <c r="AX32" s="830"/>
      <c r="AY32" s="830"/>
      <c r="AZ32" s="831" t="s">
        <v>514</v>
      </c>
      <c r="BA32" s="831"/>
      <c r="BB32" s="831"/>
      <c r="BC32" s="831"/>
      <c r="BD32" s="831"/>
      <c r="BE32" s="832" t="s">
        <v>411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412</v>
      </c>
      <c r="C33" s="781"/>
      <c r="D33" s="781"/>
      <c r="E33" s="781"/>
      <c r="F33" s="781"/>
      <c r="G33" s="781"/>
      <c r="H33" s="781"/>
      <c r="I33" s="781"/>
      <c r="J33" s="781"/>
      <c r="K33" s="781"/>
      <c r="L33" s="781"/>
      <c r="M33" s="781"/>
      <c r="N33" s="781"/>
      <c r="O33" s="781"/>
      <c r="P33" s="782"/>
      <c r="Q33" s="783">
        <v>448</v>
      </c>
      <c r="R33" s="784"/>
      <c r="S33" s="784"/>
      <c r="T33" s="784"/>
      <c r="U33" s="784"/>
      <c r="V33" s="784">
        <v>447</v>
      </c>
      <c r="W33" s="784"/>
      <c r="X33" s="784"/>
      <c r="Y33" s="784"/>
      <c r="Z33" s="784"/>
      <c r="AA33" s="784">
        <v>1</v>
      </c>
      <c r="AB33" s="784"/>
      <c r="AC33" s="784"/>
      <c r="AD33" s="784"/>
      <c r="AE33" s="785"/>
      <c r="AF33" s="786">
        <v>136</v>
      </c>
      <c r="AG33" s="787"/>
      <c r="AH33" s="787"/>
      <c r="AI33" s="787"/>
      <c r="AJ33" s="788"/>
      <c r="AK33" s="834">
        <v>194</v>
      </c>
      <c r="AL33" s="830"/>
      <c r="AM33" s="830"/>
      <c r="AN33" s="830"/>
      <c r="AO33" s="830"/>
      <c r="AP33" s="830">
        <v>4261</v>
      </c>
      <c r="AQ33" s="830"/>
      <c r="AR33" s="830"/>
      <c r="AS33" s="830"/>
      <c r="AT33" s="830"/>
      <c r="AU33" s="830">
        <v>1780</v>
      </c>
      <c r="AV33" s="830"/>
      <c r="AW33" s="830"/>
      <c r="AX33" s="830"/>
      <c r="AY33" s="830"/>
      <c r="AZ33" s="831" t="s">
        <v>514</v>
      </c>
      <c r="BA33" s="831"/>
      <c r="BB33" s="831"/>
      <c r="BC33" s="831"/>
      <c r="BD33" s="831"/>
      <c r="BE33" s="832" t="s">
        <v>413</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414</v>
      </c>
      <c r="C34" s="781"/>
      <c r="D34" s="781"/>
      <c r="E34" s="781"/>
      <c r="F34" s="781"/>
      <c r="G34" s="781"/>
      <c r="H34" s="781"/>
      <c r="I34" s="781"/>
      <c r="J34" s="781"/>
      <c r="K34" s="781"/>
      <c r="L34" s="781"/>
      <c r="M34" s="781"/>
      <c r="N34" s="781"/>
      <c r="O34" s="781"/>
      <c r="P34" s="782"/>
      <c r="Q34" s="783">
        <v>125</v>
      </c>
      <c r="R34" s="784"/>
      <c r="S34" s="784"/>
      <c r="T34" s="784"/>
      <c r="U34" s="784"/>
      <c r="V34" s="784">
        <v>122</v>
      </c>
      <c r="W34" s="784"/>
      <c r="X34" s="784"/>
      <c r="Y34" s="784"/>
      <c r="Z34" s="784"/>
      <c r="AA34" s="784">
        <v>3</v>
      </c>
      <c r="AB34" s="784"/>
      <c r="AC34" s="784"/>
      <c r="AD34" s="784"/>
      <c r="AE34" s="785"/>
      <c r="AF34" s="786">
        <v>13</v>
      </c>
      <c r="AG34" s="787"/>
      <c r="AH34" s="787"/>
      <c r="AI34" s="787"/>
      <c r="AJ34" s="788"/>
      <c r="AK34" s="834">
        <v>73</v>
      </c>
      <c r="AL34" s="830"/>
      <c r="AM34" s="830"/>
      <c r="AN34" s="830"/>
      <c r="AO34" s="830"/>
      <c r="AP34" s="830">
        <v>839</v>
      </c>
      <c r="AQ34" s="830"/>
      <c r="AR34" s="830"/>
      <c r="AS34" s="830"/>
      <c r="AT34" s="830"/>
      <c r="AU34" s="830">
        <v>526</v>
      </c>
      <c r="AV34" s="830"/>
      <c r="AW34" s="830"/>
      <c r="AX34" s="830"/>
      <c r="AY34" s="830"/>
      <c r="AZ34" s="831" t="s">
        <v>514</v>
      </c>
      <c r="BA34" s="831"/>
      <c r="BB34" s="831"/>
      <c r="BC34" s="831"/>
      <c r="BD34" s="831"/>
      <c r="BE34" s="832" t="s">
        <v>411</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415</v>
      </c>
      <c r="C35" s="781"/>
      <c r="D35" s="781"/>
      <c r="E35" s="781"/>
      <c r="F35" s="781"/>
      <c r="G35" s="781"/>
      <c r="H35" s="781"/>
      <c r="I35" s="781"/>
      <c r="J35" s="781"/>
      <c r="K35" s="781"/>
      <c r="L35" s="781"/>
      <c r="M35" s="781"/>
      <c r="N35" s="781"/>
      <c r="O35" s="781"/>
      <c r="P35" s="782"/>
      <c r="Q35" s="783">
        <v>14</v>
      </c>
      <c r="R35" s="784"/>
      <c r="S35" s="784"/>
      <c r="T35" s="784"/>
      <c r="U35" s="784"/>
      <c r="V35" s="784">
        <v>13</v>
      </c>
      <c r="W35" s="784"/>
      <c r="X35" s="784"/>
      <c r="Y35" s="784"/>
      <c r="Z35" s="784"/>
      <c r="AA35" s="784">
        <v>1</v>
      </c>
      <c r="AB35" s="784"/>
      <c r="AC35" s="784"/>
      <c r="AD35" s="784"/>
      <c r="AE35" s="785"/>
      <c r="AF35" s="786">
        <v>1</v>
      </c>
      <c r="AG35" s="787"/>
      <c r="AH35" s="787"/>
      <c r="AI35" s="787"/>
      <c r="AJ35" s="788"/>
      <c r="AK35" s="834">
        <v>12</v>
      </c>
      <c r="AL35" s="830"/>
      <c r="AM35" s="830"/>
      <c r="AN35" s="830"/>
      <c r="AO35" s="830"/>
      <c r="AP35" s="830" t="s">
        <v>514</v>
      </c>
      <c r="AQ35" s="830"/>
      <c r="AR35" s="830"/>
      <c r="AS35" s="830"/>
      <c r="AT35" s="830"/>
      <c r="AU35" s="830" t="s">
        <v>514</v>
      </c>
      <c r="AV35" s="830"/>
      <c r="AW35" s="830"/>
      <c r="AX35" s="830"/>
      <c r="AY35" s="830"/>
      <c r="AZ35" s="831" t="s">
        <v>514</v>
      </c>
      <c r="BA35" s="831"/>
      <c r="BB35" s="831"/>
      <c r="BC35" s="831"/>
      <c r="BD35" s="831"/>
      <c r="BE35" s="832" t="s">
        <v>416</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990</v>
      </c>
      <c r="AG63" s="844"/>
      <c r="AH63" s="844"/>
      <c r="AI63" s="844"/>
      <c r="AJ63" s="845"/>
      <c r="AK63" s="846"/>
      <c r="AL63" s="841"/>
      <c r="AM63" s="841"/>
      <c r="AN63" s="841"/>
      <c r="AO63" s="841"/>
      <c r="AP63" s="844">
        <v>5774</v>
      </c>
      <c r="AQ63" s="844"/>
      <c r="AR63" s="844"/>
      <c r="AS63" s="844"/>
      <c r="AT63" s="844"/>
      <c r="AU63" s="844">
        <v>2401</v>
      </c>
      <c r="AV63" s="844"/>
      <c r="AW63" s="844"/>
      <c r="AX63" s="844"/>
      <c r="AY63" s="844"/>
      <c r="AZ63" s="848"/>
      <c r="BA63" s="848"/>
      <c r="BB63" s="848"/>
      <c r="BC63" s="848"/>
      <c r="BD63" s="848"/>
      <c r="BE63" s="849"/>
      <c r="BF63" s="849"/>
      <c r="BG63" s="849"/>
      <c r="BH63" s="849"/>
      <c r="BI63" s="850"/>
      <c r="BJ63" s="851" t="s">
        <v>188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420</v>
      </c>
      <c r="B66" s="728"/>
      <c r="C66" s="728"/>
      <c r="D66" s="728"/>
      <c r="E66" s="728"/>
      <c r="F66" s="728"/>
      <c r="G66" s="728"/>
      <c r="H66" s="728"/>
      <c r="I66" s="728"/>
      <c r="J66" s="728"/>
      <c r="K66" s="728"/>
      <c r="L66" s="728"/>
      <c r="M66" s="728"/>
      <c r="N66" s="728"/>
      <c r="O66" s="728"/>
      <c r="P66" s="729"/>
      <c r="Q66" s="733" t="s">
        <v>398</v>
      </c>
      <c r="R66" s="734"/>
      <c r="S66" s="734"/>
      <c r="T66" s="734"/>
      <c r="U66" s="735"/>
      <c r="V66" s="733" t="s">
        <v>399</v>
      </c>
      <c r="W66" s="734"/>
      <c r="X66" s="734"/>
      <c r="Y66" s="734"/>
      <c r="Z66" s="735"/>
      <c r="AA66" s="733" t="s">
        <v>421</v>
      </c>
      <c r="AB66" s="734"/>
      <c r="AC66" s="734"/>
      <c r="AD66" s="734"/>
      <c r="AE66" s="735"/>
      <c r="AF66" s="854" t="s">
        <v>422</v>
      </c>
      <c r="AG66" s="815"/>
      <c r="AH66" s="815"/>
      <c r="AI66" s="815"/>
      <c r="AJ66" s="855"/>
      <c r="AK66" s="733" t="s">
        <v>423</v>
      </c>
      <c r="AL66" s="728"/>
      <c r="AM66" s="728"/>
      <c r="AN66" s="728"/>
      <c r="AO66" s="729"/>
      <c r="AP66" s="733" t="s">
        <v>424</v>
      </c>
      <c r="AQ66" s="734"/>
      <c r="AR66" s="734"/>
      <c r="AS66" s="734"/>
      <c r="AT66" s="735"/>
      <c r="AU66" s="733" t="s">
        <v>425</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579</v>
      </c>
      <c r="C68" s="870"/>
      <c r="D68" s="870"/>
      <c r="E68" s="870"/>
      <c r="F68" s="870"/>
      <c r="G68" s="870"/>
      <c r="H68" s="870"/>
      <c r="I68" s="870"/>
      <c r="J68" s="870"/>
      <c r="K68" s="870"/>
      <c r="L68" s="870"/>
      <c r="M68" s="870"/>
      <c r="N68" s="870"/>
      <c r="O68" s="870"/>
      <c r="P68" s="871"/>
      <c r="Q68" s="872">
        <v>1479</v>
      </c>
      <c r="R68" s="866"/>
      <c r="S68" s="866"/>
      <c r="T68" s="866"/>
      <c r="U68" s="866"/>
      <c r="V68" s="866">
        <v>1431</v>
      </c>
      <c r="W68" s="866"/>
      <c r="X68" s="866"/>
      <c r="Y68" s="866"/>
      <c r="Z68" s="866"/>
      <c r="AA68" s="866">
        <v>48</v>
      </c>
      <c r="AB68" s="866"/>
      <c r="AC68" s="866"/>
      <c r="AD68" s="866"/>
      <c r="AE68" s="866"/>
      <c r="AF68" s="866">
        <v>40</v>
      </c>
      <c r="AG68" s="866"/>
      <c r="AH68" s="866"/>
      <c r="AI68" s="866"/>
      <c r="AJ68" s="866"/>
      <c r="AK68" s="866" t="s">
        <v>514</v>
      </c>
      <c r="AL68" s="866"/>
      <c r="AM68" s="866"/>
      <c r="AN68" s="866"/>
      <c r="AO68" s="866"/>
      <c r="AP68" s="866">
        <v>26</v>
      </c>
      <c r="AQ68" s="866"/>
      <c r="AR68" s="866"/>
      <c r="AS68" s="866"/>
      <c r="AT68" s="866"/>
      <c r="AU68" s="866">
        <v>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580</v>
      </c>
      <c r="C69" s="874"/>
      <c r="D69" s="874"/>
      <c r="E69" s="874"/>
      <c r="F69" s="874"/>
      <c r="G69" s="874"/>
      <c r="H69" s="874"/>
      <c r="I69" s="874"/>
      <c r="J69" s="874"/>
      <c r="K69" s="874"/>
      <c r="L69" s="874"/>
      <c r="M69" s="874"/>
      <c r="N69" s="874"/>
      <c r="O69" s="874"/>
      <c r="P69" s="875"/>
      <c r="Q69" s="876">
        <v>595</v>
      </c>
      <c r="R69" s="830"/>
      <c r="S69" s="830"/>
      <c r="T69" s="830"/>
      <c r="U69" s="830"/>
      <c r="V69" s="830">
        <v>582</v>
      </c>
      <c r="W69" s="830"/>
      <c r="X69" s="830"/>
      <c r="Y69" s="830"/>
      <c r="Z69" s="830"/>
      <c r="AA69" s="830">
        <v>13</v>
      </c>
      <c r="AB69" s="830"/>
      <c r="AC69" s="830"/>
      <c r="AD69" s="830"/>
      <c r="AE69" s="830"/>
      <c r="AF69" s="830">
        <v>4</v>
      </c>
      <c r="AG69" s="830"/>
      <c r="AH69" s="830"/>
      <c r="AI69" s="830"/>
      <c r="AJ69" s="830"/>
      <c r="AK69" s="830" t="s">
        <v>514</v>
      </c>
      <c r="AL69" s="830"/>
      <c r="AM69" s="830"/>
      <c r="AN69" s="830"/>
      <c r="AO69" s="830"/>
      <c r="AP69" s="830" t="s">
        <v>514</v>
      </c>
      <c r="AQ69" s="830"/>
      <c r="AR69" s="830"/>
      <c r="AS69" s="830"/>
      <c r="AT69" s="830"/>
      <c r="AU69" s="830" t="s">
        <v>514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581</v>
      </c>
      <c r="C70" s="874"/>
      <c r="D70" s="874"/>
      <c r="E70" s="874"/>
      <c r="F70" s="874"/>
      <c r="G70" s="874"/>
      <c r="H70" s="874"/>
      <c r="I70" s="874"/>
      <c r="J70" s="874"/>
      <c r="K70" s="874"/>
      <c r="L70" s="874"/>
      <c r="M70" s="874"/>
      <c r="N70" s="874"/>
      <c r="O70" s="874"/>
      <c r="P70" s="875"/>
      <c r="Q70" s="876">
        <v>7071</v>
      </c>
      <c r="R70" s="830"/>
      <c r="S70" s="830"/>
      <c r="T70" s="830"/>
      <c r="U70" s="830"/>
      <c r="V70" s="830">
        <v>7005</v>
      </c>
      <c r="W70" s="830"/>
      <c r="X70" s="830"/>
      <c r="Y70" s="830"/>
      <c r="Z70" s="830"/>
      <c r="AA70" s="830">
        <v>66</v>
      </c>
      <c r="AB70" s="830"/>
      <c r="AC70" s="830"/>
      <c r="AD70" s="830"/>
      <c r="AE70" s="830"/>
      <c r="AF70" s="830">
        <v>57</v>
      </c>
      <c r="AG70" s="830"/>
      <c r="AH70" s="830"/>
      <c r="AI70" s="830"/>
      <c r="AJ70" s="830"/>
      <c r="AK70" s="830" t="s">
        <v>514</v>
      </c>
      <c r="AL70" s="830"/>
      <c r="AM70" s="830"/>
      <c r="AN70" s="830"/>
      <c r="AO70" s="830"/>
      <c r="AP70" s="830">
        <v>2607</v>
      </c>
      <c r="AQ70" s="830"/>
      <c r="AR70" s="830"/>
      <c r="AS70" s="830"/>
      <c r="AT70" s="830"/>
      <c r="AU70" s="830">
        <v>178</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582</v>
      </c>
      <c r="C71" s="874"/>
      <c r="D71" s="874"/>
      <c r="E71" s="874"/>
      <c r="F71" s="874"/>
      <c r="G71" s="874"/>
      <c r="H71" s="874"/>
      <c r="I71" s="874"/>
      <c r="J71" s="874"/>
      <c r="K71" s="874"/>
      <c r="L71" s="874"/>
      <c r="M71" s="874"/>
      <c r="N71" s="874"/>
      <c r="O71" s="874"/>
      <c r="P71" s="875"/>
      <c r="Q71" s="876">
        <v>9550</v>
      </c>
      <c r="R71" s="830"/>
      <c r="S71" s="830"/>
      <c r="T71" s="830"/>
      <c r="U71" s="830"/>
      <c r="V71" s="830">
        <v>9491</v>
      </c>
      <c r="W71" s="830"/>
      <c r="X71" s="830"/>
      <c r="Y71" s="830"/>
      <c r="Z71" s="830"/>
      <c r="AA71" s="830">
        <v>59</v>
      </c>
      <c r="AB71" s="830"/>
      <c r="AC71" s="830"/>
      <c r="AD71" s="830"/>
      <c r="AE71" s="830"/>
      <c r="AF71" s="830">
        <v>59</v>
      </c>
      <c r="AG71" s="830"/>
      <c r="AH71" s="830"/>
      <c r="AI71" s="830"/>
      <c r="AJ71" s="830"/>
      <c r="AK71" s="830">
        <v>78</v>
      </c>
      <c r="AL71" s="830"/>
      <c r="AM71" s="830"/>
      <c r="AN71" s="830"/>
      <c r="AO71" s="830"/>
      <c r="AP71" s="830" t="s">
        <v>514</v>
      </c>
      <c r="AQ71" s="830"/>
      <c r="AR71" s="830"/>
      <c r="AS71" s="830"/>
      <c r="AT71" s="830"/>
      <c r="AU71" s="830" t="s">
        <v>514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583</v>
      </c>
      <c r="C72" s="874"/>
      <c r="D72" s="874"/>
      <c r="E72" s="874"/>
      <c r="F72" s="874"/>
      <c r="G72" s="874"/>
      <c r="H72" s="874"/>
      <c r="I72" s="874"/>
      <c r="J72" s="874"/>
      <c r="K72" s="874"/>
      <c r="L72" s="874"/>
      <c r="M72" s="874"/>
      <c r="N72" s="874"/>
      <c r="O72" s="874"/>
      <c r="P72" s="875"/>
      <c r="Q72" s="876">
        <v>92</v>
      </c>
      <c r="R72" s="830"/>
      <c r="S72" s="830"/>
      <c r="T72" s="830"/>
      <c r="U72" s="830"/>
      <c r="V72" s="830">
        <v>78</v>
      </c>
      <c r="W72" s="830"/>
      <c r="X72" s="830"/>
      <c r="Y72" s="830"/>
      <c r="Z72" s="830"/>
      <c r="AA72" s="830">
        <v>14</v>
      </c>
      <c r="AB72" s="830"/>
      <c r="AC72" s="830"/>
      <c r="AD72" s="830"/>
      <c r="AE72" s="830"/>
      <c r="AF72" s="830">
        <v>14</v>
      </c>
      <c r="AG72" s="830"/>
      <c r="AH72" s="830"/>
      <c r="AI72" s="830"/>
      <c r="AJ72" s="830"/>
      <c r="AK72" s="830">
        <v>20</v>
      </c>
      <c r="AL72" s="830"/>
      <c r="AM72" s="830"/>
      <c r="AN72" s="830"/>
      <c r="AO72" s="830"/>
      <c r="AP72" s="830" t="s">
        <v>514</v>
      </c>
      <c r="AQ72" s="830"/>
      <c r="AR72" s="830"/>
      <c r="AS72" s="830"/>
      <c r="AT72" s="830"/>
      <c r="AU72" s="830" t="s">
        <v>514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584</v>
      </c>
      <c r="C73" s="874"/>
      <c r="D73" s="874"/>
      <c r="E73" s="874"/>
      <c r="F73" s="874"/>
      <c r="G73" s="874"/>
      <c r="H73" s="874"/>
      <c r="I73" s="874"/>
      <c r="J73" s="874"/>
      <c r="K73" s="874"/>
      <c r="L73" s="874"/>
      <c r="M73" s="874"/>
      <c r="N73" s="874"/>
      <c r="O73" s="874"/>
      <c r="P73" s="875"/>
      <c r="Q73" s="876">
        <v>193</v>
      </c>
      <c r="R73" s="830"/>
      <c r="S73" s="830"/>
      <c r="T73" s="830"/>
      <c r="U73" s="830"/>
      <c r="V73" s="830">
        <v>184</v>
      </c>
      <c r="W73" s="830"/>
      <c r="X73" s="830"/>
      <c r="Y73" s="830"/>
      <c r="Z73" s="830"/>
      <c r="AA73" s="830">
        <v>9</v>
      </c>
      <c r="AB73" s="830"/>
      <c r="AC73" s="830"/>
      <c r="AD73" s="830"/>
      <c r="AE73" s="830"/>
      <c r="AF73" s="830">
        <v>9</v>
      </c>
      <c r="AG73" s="830"/>
      <c r="AH73" s="830"/>
      <c r="AI73" s="830"/>
      <c r="AJ73" s="830"/>
      <c r="AK73" s="830" t="s">
        <v>514</v>
      </c>
      <c r="AL73" s="830"/>
      <c r="AM73" s="830"/>
      <c r="AN73" s="830"/>
      <c r="AO73" s="830"/>
      <c r="AP73" s="830" t="s">
        <v>514</v>
      </c>
      <c r="AQ73" s="830"/>
      <c r="AR73" s="830"/>
      <c r="AS73" s="830"/>
      <c r="AT73" s="830"/>
      <c r="AU73" s="830" t="s">
        <v>514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585</v>
      </c>
      <c r="C74" s="874"/>
      <c r="D74" s="874"/>
      <c r="E74" s="874"/>
      <c r="F74" s="874"/>
      <c r="G74" s="874"/>
      <c r="H74" s="874"/>
      <c r="I74" s="874"/>
      <c r="J74" s="874"/>
      <c r="K74" s="874"/>
      <c r="L74" s="874"/>
      <c r="M74" s="874"/>
      <c r="N74" s="874"/>
      <c r="O74" s="874"/>
      <c r="P74" s="875"/>
      <c r="Q74" s="876">
        <v>161733</v>
      </c>
      <c r="R74" s="830"/>
      <c r="S74" s="830"/>
      <c r="T74" s="830"/>
      <c r="U74" s="830"/>
      <c r="V74" s="830">
        <v>159557</v>
      </c>
      <c r="W74" s="830"/>
      <c r="X74" s="830"/>
      <c r="Y74" s="830"/>
      <c r="Z74" s="830"/>
      <c r="AA74" s="830">
        <v>2176</v>
      </c>
      <c r="AB74" s="830"/>
      <c r="AC74" s="830"/>
      <c r="AD74" s="830"/>
      <c r="AE74" s="830"/>
      <c r="AF74" s="830">
        <v>2176</v>
      </c>
      <c r="AG74" s="830"/>
      <c r="AH74" s="830"/>
      <c r="AI74" s="830"/>
      <c r="AJ74" s="830"/>
      <c r="AK74" s="830" t="s">
        <v>514</v>
      </c>
      <c r="AL74" s="830"/>
      <c r="AM74" s="830"/>
      <c r="AN74" s="830"/>
      <c r="AO74" s="830"/>
      <c r="AP74" s="830" t="s">
        <v>514</v>
      </c>
      <c r="AQ74" s="830"/>
      <c r="AR74" s="830"/>
      <c r="AS74" s="830"/>
      <c r="AT74" s="830"/>
      <c r="AU74" s="830" t="s">
        <v>514</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586</v>
      </c>
      <c r="C75" s="874"/>
      <c r="D75" s="874"/>
      <c r="E75" s="874"/>
      <c r="F75" s="874"/>
      <c r="G75" s="874"/>
      <c r="H75" s="874"/>
      <c r="I75" s="874"/>
      <c r="J75" s="874"/>
      <c r="K75" s="874"/>
      <c r="L75" s="874"/>
      <c r="M75" s="874"/>
      <c r="N75" s="874"/>
      <c r="O75" s="874"/>
      <c r="P75" s="875"/>
      <c r="Q75" s="877">
        <v>3</v>
      </c>
      <c r="R75" s="878"/>
      <c r="S75" s="878"/>
      <c r="T75" s="878"/>
      <c r="U75" s="834"/>
      <c r="V75" s="879">
        <v>1</v>
      </c>
      <c r="W75" s="878"/>
      <c r="X75" s="878"/>
      <c r="Y75" s="878"/>
      <c r="Z75" s="834"/>
      <c r="AA75" s="879">
        <v>2</v>
      </c>
      <c r="AB75" s="878"/>
      <c r="AC75" s="878"/>
      <c r="AD75" s="878"/>
      <c r="AE75" s="834"/>
      <c r="AF75" s="879">
        <v>2</v>
      </c>
      <c r="AG75" s="878"/>
      <c r="AH75" s="878"/>
      <c r="AI75" s="878"/>
      <c r="AJ75" s="834"/>
      <c r="AK75" s="879" t="s">
        <v>514</v>
      </c>
      <c r="AL75" s="878"/>
      <c r="AM75" s="878"/>
      <c r="AN75" s="878"/>
      <c r="AO75" s="834"/>
      <c r="AP75" s="879" t="s">
        <v>514</v>
      </c>
      <c r="AQ75" s="878"/>
      <c r="AR75" s="878"/>
      <c r="AS75" s="878"/>
      <c r="AT75" s="834"/>
      <c r="AU75" s="879" t="s">
        <v>514</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589</v>
      </c>
      <c r="C76" s="874"/>
      <c r="D76" s="874"/>
      <c r="E76" s="874"/>
      <c r="F76" s="874"/>
      <c r="G76" s="874"/>
      <c r="H76" s="874"/>
      <c r="I76" s="874"/>
      <c r="J76" s="874"/>
      <c r="K76" s="874"/>
      <c r="L76" s="874"/>
      <c r="M76" s="874"/>
      <c r="N76" s="874"/>
      <c r="O76" s="874"/>
      <c r="P76" s="875"/>
      <c r="Q76" s="877">
        <v>10818</v>
      </c>
      <c r="R76" s="878"/>
      <c r="S76" s="878"/>
      <c r="T76" s="878"/>
      <c r="U76" s="834"/>
      <c r="V76" s="879">
        <v>8814</v>
      </c>
      <c r="W76" s="878"/>
      <c r="X76" s="878"/>
      <c r="Y76" s="878"/>
      <c r="Z76" s="834"/>
      <c r="AA76" s="879">
        <v>2004</v>
      </c>
      <c r="AB76" s="878"/>
      <c r="AC76" s="878"/>
      <c r="AD76" s="878"/>
      <c r="AE76" s="834"/>
      <c r="AF76" s="879">
        <v>2004</v>
      </c>
      <c r="AG76" s="878"/>
      <c r="AH76" s="878"/>
      <c r="AI76" s="878"/>
      <c r="AJ76" s="834"/>
      <c r="AK76" s="879" t="s">
        <v>590</v>
      </c>
      <c r="AL76" s="878"/>
      <c r="AM76" s="878"/>
      <c r="AN76" s="878"/>
      <c r="AO76" s="834"/>
      <c r="AP76" s="879" t="s">
        <v>590</v>
      </c>
      <c r="AQ76" s="878"/>
      <c r="AR76" s="878"/>
      <c r="AS76" s="878"/>
      <c r="AT76" s="834"/>
      <c r="AU76" s="879" t="s">
        <v>590</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4365</v>
      </c>
      <c r="AG88" s="844"/>
      <c r="AH88" s="844"/>
      <c r="AI88" s="844"/>
      <c r="AJ88" s="844"/>
      <c r="AK88" s="841"/>
      <c r="AL88" s="841"/>
      <c r="AM88" s="841"/>
      <c r="AN88" s="841"/>
      <c r="AO88" s="841"/>
      <c r="AP88" s="844">
        <v>2633</v>
      </c>
      <c r="AQ88" s="844"/>
      <c r="AR88" s="844"/>
      <c r="AS88" s="844"/>
      <c r="AT88" s="844"/>
      <c r="AU88" s="844">
        <v>185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90</v>
      </c>
      <c r="CS102" s="852"/>
      <c r="CT102" s="852"/>
      <c r="CU102" s="852"/>
      <c r="CV102" s="891"/>
      <c r="CW102" s="890">
        <v>19</v>
      </c>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311</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311</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311</v>
      </c>
      <c r="DR109" s="893"/>
      <c r="DS109" s="893"/>
      <c r="DT109" s="893"/>
      <c r="DU109" s="894"/>
      <c r="DV109" s="892" t="s">
        <v>437</v>
      </c>
      <c r="DW109" s="893"/>
      <c r="DX109" s="893"/>
      <c r="DY109" s="893"/>
      <c r="DZ109" s="895"/>
    </row>
    <row r="110" spans="1:131" s="230" customFormat="1" ht="26.25" customHeight="1" x14ac:dyDescent="0.15">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887807</v>
      </c>
      <c r="AB110" s="900"/>
      <c r="AC110" s="900"/>
      <c r="AD110" s="900"/>
      <c r="AE110" s="901"/>
      <c r="AF110" s="902">
        <v>941873</v>
      </c>
      <c r="AG110" s="900"/>
      <c r="AH110" s="900"/>
      <c r="AI110" s="900"/>
      <c r="AJ110" s="901"/>
      <c r="AK110" s="902">
        <v>999562</v>
      </c>
      <c r="AL110" s="900"/>
      <c r="AM110" s="900"/>
      <c r="AN110" s="900"/>
      <c r="AO110" s="901"/>
      <c r="AP110" s="903">
        <v>18.100000000000001</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9336477</v>
      </c>
      <c r="BR110" s="931"/>
      <c r="BS110" s="931"/>
      <c r="BT110" s="931"/>
      <c r="BU110" s="931"/>
      <c r="BV110" s="931">
        <v>9172450</v>
      </c>
      <c r="BW110" s="931"/>
      <c r="BX110" s="931"/>
      <c r="BY110" s="931"/>
      <c r="BZ110" s="931"/>
      <c r="CA110" s="931">
        <v>9042523</v>
      </c>
      <c r="CB110" s="931"/>
      <c r="CC110" s="931"/>
      <c r="CD110" s="931"/>
      <c r="CE110" s="931"/>
      <c r="CF110" s="944">
        <v>163.80000000000001</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443</v>
      </c>
      <c r="DH110" s="931"/>
      <c r="DI110" s="931"/>
      <c r="DJ110" s="931"/>
      <c r="DK110" s="931"/>
      <c r="DL110" s="931" t="s">
        <v>188</v>
      </c>
      <c r="DM110" s="931"/>
      <c r="DN110" s="931"/>
      <c r="DO110" s="931"/>
      <c r="DP110" s="931"/>
      <c r="DQ110" s="931" t="s">
        <v>444</v>
      </c>
      <c r="DR110" s="931"/>
      <c r="DS110" s="931"/>
      <c r="DT110" s="931"/>
      <c r="DU110" s="931"/>
      <c r="DV110" s="932" t="s">
        <v>188</v>
      </c>
      <c r="DW110" s="932"/>
      <c r="DX110" s="932"/>
      <c r="DY110" s="932"/>
      <c r="DZ110" s="933"/>
    </row>
    <row r="111" spans="1:131" s="230" customFormat="1" ht="26.25" customHeight="1" x14ac:dyDescent="0.15">
      <c r="A111" s="934" t="s">
        <v>445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443</v>
      </c>
      <c r="AB111" s="938"/>
      <c r="AC111" s="938"/>
      <c r="AD111" s="938"/>
      <c r="AE111" s="939"/>
      <c r="AF111" s="940" t="s">
        <v>443</v>
      </c>
      <c r="AG111" s="938"/>
      <c r="AH111" s="938"/>
      <c r="AI111" s="938"/>
      <c r="AJ111" s="939"/>
      <c r="AK111" s="940" t="s">
        <v>443</v>
      </c>
      <c r="AL111" s="938"/>
      <c r="AM111" s="938"/>
      <c r="AN111" s="938"/>
      <c r="AO111" s="939"/>
      <c r="AP111" s="941" t="s">
        <v>443</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v>67375</v>
      </c>
      <c r="BR111" s="926"/>
      <c r="BS111" s="926"/>
      <c r="BT111" s="926"/>
      <c r="BU111" s="926"/>
      <c r="BV111" s="926">
        <v>63972</v>
      </c>
      <c r="BW111" s="926"/>
      <c r="BX111" s="926"/>
      <c r="BY111" s="926"/>
      <c r="BZ111" s="926"/>
      <c r="CA111" s="926">
        <v>102360</v>
      </c>
      <c r="CB111" s="926"/>
      <c r="CC111" s="926"/>
      <c r="CD111" s="926"/>
      <c r="CE111" s="926"/>
      <c r="CF111" s="920">
        <v>1.9</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444</v>
      </c>
      <c r="DH111" s="926"/>
      <c r="DI111" s="926"/>
      <c r="DJ111" s="926"/>
      <c r="DK111" s="926"/>
      <c r="DL111" s="926" t="s">
        <v>188</v>
      </c>
      <c r="DM111" s="926"/>
      <c r="DN111" s="926"/>
      <c r="DO111" s="926"/>
      <c r="DP111" s="926"/>
      <c r="DQ111" s="926" t="s">
        <v>443</v>
      </c>
      <c r="DR111" s="926"/>
      <c r="DS111" s="926"/>
      <c r="DT111" s="926"/>
      <c r="DU111" s="926"/>
      <c r="DV111" s="927" t="s">
        <v>443</v>
      </c>
      <c r="DW111" s="927"/>
      <c r="DX111" s="927"/>
      <c r="DY111" s="927"/>
      <c r="DZ111" s="928"/>
    </row>
    <row r="112" spans="1:131" s="230" customFormat="1" ht="26.25" customHeight="1" x14ac:dyDescent="0.15">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443</v>
      </c>
      <c r="AB112" s="959"/>
      <c r="AC112" s="959"/>
      <c r="AD112" s="959"/>
      <c r="AE112" s="960"/>
      <c r="AF112" s="961" t="s">
        <v>188</v>
      </c>
      <c r="AG112" s="959"/>
      <c r="AH112" s="959"/>
      <c r="AI112" s="959"/>
      <c r="AJ112" s="960"/>
      <c r="AK112" s="961" t="s">
        <v>443</v>
      </c>
      <c r="AL112" s="959"/>
      <c r="AM112" s="959"/>
      <c r="AN112" s="959"/>
      <c r="AO112" s="960"/>
      <c r="AP112" s="962" t="s">
        <v>443</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4490852</v>
      </c>
      <c r="BR112" s="926"/>
      <c r="BS112" s="926"/>
      <c r="BT112" s="926"/>
      <c r="BU112" s="926"/>
      <c r="BV112" s="926">
        <v>2545491</v>
      </c>
      <c r="BW112" s="926"/>
      <c r="BX112" s="926"/>
      <c r="BY112" s="926"/>
      <c r="BZ112" s="926"/>
      <c r="CA112" s="926">
        <v>2401055</v>
      </c>
      <c r="CB112" s="926"/>
      <c r="CC112" s="926"/>
      <c r="CD112" s="926"/>
      <c r="CE112" s="926"/>
      <c r="CF112" s="920">
        <v>43.5</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188</v>
      </c>
      <c r="DH112" s="926"/>
      <c r="DI112" s="926"/>
      <c r="DJ112" s="926"/>
      <c r="DK112" s="926"/>
      <c r="DL112" s="926" t="s">
        <v>443</v>
      </c>
      <c r="DM112" s="926"/>
      <c r="DN112" s="926"/>
      <c r="DO112" s="926"/>
      <c r="DP112" s="926"/>
      <c r="DQ112" s="926" t="s">
        <v>443</v>
      </c>
      <c r="DR112" s="926"/>
      <c r="DS112" s="926"/>
      <c r="DT112" s="926"/>
      <c r="DU112" s="926"/>
      <c r="DV112" s="927" t="s">
        <v>188</v>
      </c>
      <c r="DW112" s="927"/>
      <c r="DX112" s="927"/>
      <c r="DY112" s="927"/>
      <c r="DZ112" s="928"/>
    </row>
    <row r="113" spans="1:130" s="230" customFormat="1" ht="26.25" customHeight="1" x14ac:dyDescent="0.15">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273178</v>
      </c>
      <c r="AB113" s="938"/>
      <c r="AC113" s="938"/>
      <c r="AD113" s="938"/>
      <c r="AE113" s="939"/>
      <c r="AF113" s="940">
        <v>264436</v>
      </c>
      <c r="AG113" s="938"/>
      <c r="AH113" s="938"/>
      <c r="AI113" s="938"/>
      <c r="AJ113" s="939"/>
      <c r="AK113" s="940">
        <v>270229</v>
      </c>
      <c r="AL113" s="938"/>
      <c r="AM113" s="938"/>
      <c r="AN113" s="938"/>
      <c r="AO113" s="939"/>
      <c r="AP113" s="941">
        <v>4.9000000000000004</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135552</v>
      </c>
      <c r="BR113" s="926"/>
      <c r="BS113" s="926"/>
      <c r="BT113" s="926"/>
      <c r="BU113" s="926"/>
      <c r="BV113" s="926">
        <v>178617</v>
      </c>
      <c r="BW113" s="926"/>
      <c r="BX113" s="926"/>
      <c r="BY113" s="926"/>
      <c r="BZ113" s="926"/>
      <c r="CA113" s="926">
        <v>184436</v>
      </c>
      <c r="CB113" s="926"/>
      <c r="CC113" s="926"/>
      <c r="CD113" s="926"/>
      <c r="CE113" s="926"/>
      <c r="CF113" s="920">
        <v>3.3</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443</v>
      </c>
      <c r="DH113" s="959"/>
      <c r="DI113" s="959"/>
      <c r="DJ113" s="959"/>
      <c r="DK113" s="960"/>
      <c r="DL113" s="961" t="s">
        <v>443</v>
      </c>
      <c r="DM113" s="959"/>
      <c r="DN113" s="959"/>
      <c r="DO113" s="959"/>
      <c r="DP113" s="960"/>
      <c r="DQ113" s="961" t="s">
        <v>188</v>
      </c>
      <c r="DR113" s="959"/>
      <c r="DS113" s="959"/>
      <c r="DT113" s="959"/>
      <c r="DU113" s="960"/>
      <c r="DV113" s="962" t="s">
        <v>443</v>
      </c>
      <c r="DW113" s="963"/>
      <c r="DX113" s="963"/>
      <c r="DY113" s="963"/>
      <c r="DZ113" s="964"/>
    </row>
    <row r="114" spans="1:130" s="230" customFormat="1" ht="26.25" customHeight="1" x14ac:dyDescent="0.15">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30243</v>
      </c>
      <c r="AB114" s="959"/>
      <c r="AC114" s="959"/>
      <c r="AD114" s="959"/>
      <c r="AE114" s="960"/>
      <c r="AF114" s="961">
        <v>30531</v>
      </c>
      <c r="AG114" s="959"/>
      <c r="AH114" s="959"/>
      <c r="AI114" s="959"/>
      <c r="AJ114" s="960"/>
      <c r="AK114" s="961">
        <v>28720</v>
      </c>
      <c r="AL114" s="959"/>
      <c r="AM114" s="959"/>
      <c r="AN114" s="959"/>
      <c r="AO114" s="960"/>
      <c r="AP114" s="962">
        <v>0.5</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1287542</v>
      </c>
      <c r="BR114" s="926"/>
      <c r="BS114" s="926"/>
      <c r="BT114" s="926"/>
      <c r="BU114" s="926"/>
      <c r="BV114" s="926">
        <v>1415352</v>
      </c>
      <c r="BW114" s="926"/>
      <c r="BX114" s="926"/>
      <c r="BY114" s="926"/>
      <c r="BZ114" s="926"/>
      <c r="CA114" s="926">
        <v>1542687</v>
      </c>
      <c r="CB114" s="926"/>
      <c r="CC114" s="926"/>
      <c r="CD114" s="926"/>
      <c r="CE114" s="926"/>
      <c r="CF114" s="920">
        <v>28</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443</v>
      </c>
      <c r="DH114" s="959"/>
      <c r="DI114" s="959"/>
      <c r="DJ114" s="959"/>
      <c r="DK114" s="960"/>
      <c r="DL114" s="961" t="s">
        <v>443</v>
      </c>
      <c r="DM114" s="959"/>
      <c r="DN114" s="959"/>
      <c r="DO114" s="959"/>
      <c r="DP114" s="960"/>
      <c r="DQ114" s="961" t="s">
        <v>188</v>
      </c>
      <c r="DR114" s="959"/>
      <c r="DS114" s="959"/>
      <c r="DT114" s="959"/>
      <c r="DU114" s="960"/>
      <c r="DV114" s="962" t="s">
        <v>443</v>
      </c>
      <c r="DW114" s="963"/>
      <c r="DX114" s="963"/>
      <c r="DY114" s="963"/>
      <c r="DZ114" s="964"/>
    </row>
    <row r="115" spans="1:130" s="230" customFormat="1" ht="26.25" customHeight="1" x14ac:dyDescent="0.15">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15368</v>
      </c>
      <c r="AB115" s="938"/>
      <c r="AC115" s="938"/>
      <c r="AD115" s="938"/>
      <c r="AE115" s="939"/>
      <c r="AF115" s="940">
        <v>15021</v>
      </c>
      <c r="AG115" s="938"/>
      <c r="AH115" s="938"/>
      <c r="AI115" s="938"/>
      <c r="AJ115" s="939"/>
      <c r="AK115" s="940">
        <v>64627</v>
      </c>
      <c r="AL115" s="938"/>
      <c r="AM115" s="938"/>
      <c r="AN115" s="938"/>
      <c r="AO115" s="939"/>
      <c r="AP115" s="941">
        <v>1.2</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t="s">
        <v>443</v>
      </c>
      <c r="BR115" s="926"/>
      <c r="BS115" s="926"/>
      <c r="BT115" s="926"/>
      <c r="BU115" s="926"/>
      <c r="BV115" s="926" t="s">
        <v>188</v>
      </c>
      <c r="BW115" s="926"/>
      <c r="BX115" s="926"/>
      <c r="BY115" s="926"/>
      <c r="BZ115" s="926"/>
      <c r="CA115" s="926" t="s">
        <v>443</v>
      </c>
      <c r="CB115" s="926"/>
      <c r="CC115" s="926"/>
      <c r="CD115" s="926"/>
      <c r="CE115" s="926"/>
      <c r="CF115" s="920" t="s">
        <v>443</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188</v>
      </c>
      <c r="DH115" s="959"/>
      <c r="DI115" s="959"/>
      <c r="DJ115" s="959"/>
      <c r="DK115" s="960"/>
      <c r="DL115" s="961" t="s">
        <v>444</v>
      </c>
      <c r="DM115" s="959"/>
      <c r="DN115" s="959"/>
      <c r="DO115" s="959"/>
      <c r="DP115" s="960"/>
      <c r="DQ115" s="961" t="s">
        <v>188</v>
      </c>
      <c r="DR115" s="959"/>
      <c r="DS115" s="959"/>
      <c r="DT115" s="959"/>
      <c r="DU115" s="960"/>
      <c r="DV115" s="962" t="s">
        <v>188</v>
      </c>
      <c r="DW115" s="963"/>
      <c r="DX115" s="963"/>
      <c r="DY115" s="963"/>
      <c r="DZ115" s="964"/>
    </row>
    <row r="116" spans="1:130" s="230" customFormat="1" ht="26.25" customHeight="1" x14ac:dyDescent="0.15">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188</v>
      </c>
      <c r="AB116" s="959"/>
      <c r="AC116" s="959"/>
      <c r="AD116" s="959"/>
      <c r="AE116" s="960"/>
      <c r="AF116" s="961">
        <v>11</v>
      </c>
      <c r="AG116" s="959"/>
      <c r="AH116" s="959"/>
      <c r="AI116" s="959"/>
      <c r="AJ116" s="960"/>
      <c r="AK116" s="961">
        <v>55</v>
      </c>
      <c r="AL116" s="959"/>
      <c r="AM116" s="959"/>
      <c r="AN116" s="959"/>
      <c r="AO116" s="960"/>
      <c r="AP116" s="962">
        <v>0</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443</v>
      </c>
      <c r="BR116" s="926"/>
      <c r="BS116" s="926"/>
      <c r="BT116" s="926"/>
      <c r="BU116" s="926"/>
      <c r="BV116" s="926" t="s">
        <v>444</v>
      </c>
      <c r="BW116" s="926"/>
      <c r="BX116" s="926"/>
      <c r="BY116" s="926"/>
      <c r="BZ116" s="926"/>
      <c r="CA116" s="926" t="s">
        <v>443</v>
      </c>
      <c r="CB116" s="926"/>
      <c r="CC116" s="926"/>
      <c r="CD116" s="926"/>
      <c r="CE116" s="926"/>
      <c r="CF116" s="920" t="s">
        <v>443</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443</v>
      </c>
      <c r="DH116" s="959"/>
      <c r="DI116" s="959"/>
      <c r="DJ116" s="959"/>
      <c r="DK116" s="960"/>
      <c r="DL116" s="961" t="s">
        <v>188</v>
      </c>
      <c r="DM116" s="959"/>
      <c r="DN116" s="959"/>
      <c r="DO116" s="959"/>
      <c r="DP116" s="960"/>
      <c r="DQ116" s="961" t="s">
        <v>188</v>
      </c>
      <c r="DR116" s="959"/>
      <c r="DS116" s="959"/>
      <c r="DT116" s="959"/>
      <c r="DU116" s="960"/>
      <c r="DV116" s="962" t="s">
        <v>443</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1206596</v>
      </c>
      <c r="AB117" s="979"/>
      <c r="AC117" s="979"/>
      <c r="AD117" s="979"/>
      <c r="AE117" s="980"/>
      <c r="AF117" s="981">
        <v>1251872</v>
      </c>
      <c r="AG117" s="979"/>
      <c r="AH117" s="979"/>
      <c r="AI117" s="979"/>
      <c r="AJ117" s="980"/>
      <c r="AK117" s="981">
        <v>1363193</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188</v>
      </c>
      <c r="BR117" s="926"/>
      <c r="BS117" s="926"/>
      <c r="BT117" s="926"/>
      <c r="BU117" s="926"/>
      <c r="BV117" s="926" t="s">
        <v>444</v>
      </c>
      <c r="BW117" s="926"/>
      <c r="BX117" s="926"/>
      <c r="BY117" s="926"/>
      <c r="BZ117" s="926"/>
      <c r="CA117" s="926" t="s">
        <v>188</v>
      </c>
      <c r="CB117" s="926"/>
      <c r="CC117" s="926"/>
      <c r="CD117" s="926"/>
      <c r="CE117" s="926"/>
      <c r="CF117" s="920" t="s">
        <v>188</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188</v>
      </c>
      <c r="DH117" s="959"/>
      <c r="DI117" s="959"/>
      <c r="DJ117" s="959"/>
      <c r="DK117" s="960"/>
      <c r="DL117" s="961" t="s">
        <v>444</v>
      </c>
      <c r="DM117" s="959"/>
      <c r="DN117" s="959"/>
      <c r="DO117" s="959"/>
      <c r="DP117" s="960"/>
      <c r="DQ117" s="961" t="s">
        <v>188</v>
      </c>
      <c r="DR117" s="959"/>
      <c r="DS117" s="959"/>
      <c r="DT117" s="959"/>
      <c r="DU117" s="960"/>
      <c r="DV117" s="962" t="s">
        <v>444</v>
      </c>
      <c r="DW117" s="963"/>
      <c r="DX117" s="963"/>
      <c r="DY117" s="963"/>
      <c r="DZ117" s="964"/>
    </row>
    <row r="118" spans="1:130" s="230" customFormat="1" ht="26.25" customHeight="1" x14ac:dyDescent="0.15">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311</v>
      </c>
      <c r="AL118" s="893"/>
      <c r="AM118" s="893"/>
      <c r="AN118" s="893"/>
      <c r="AO118" s="894"/>
      <c r="AP118" s="970" t="s">
        <v>437</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188</v>
      </c>
      <c r="BR118" s="1000"/>
      <c r="BS118" s="1000"/>
      <c r="BT118" s="1000"/>
      <c r="BU118" s="1000"/>
      <c r="BV118" s="1000" t="s">
        <v>188</v>
      </c>
      <c r="BW118" s="1000"/>
      <c r="BX118" s="1000"/>
      <c r="BY118" s="1000"/>
      <c r="BZ118" s="1000"/>
      <c r="CA118" s="1000" t="s">
        <v>188</v>
      </c>
      <c r="CB118" s="1000"/>
      <c r="CC118" s="1000"/>
      <c r="CD118" s="1000"/>
      <c r="CE118" s="1000"/>
      <c r="CF118" s="920" t="s">
        <v>188</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188</v>
      </c>
      <c r="DH118" s="959"/>
      <c r="DI118" s="959"/>
      <c r="DJ118" s="959"/>
      <c r="DK118" s="960"/>
      <c r="DL118" s="961" t="s">
        <v>188</v>
      </c>
      <c r="DM118" s="959"/>
      <c r="DN118" s="959"/>
      <c r="DO118" s="959"/>
      <c r="DP118" s="960"/>
      <c r="DQ118" s="961" t="s">
        <v>444</v>
      </c>
      <c r="DR118" s="959"/>
      <c r="DS118" s="959"/>
      <c r="DT118" s="959"/>
      <c r="DU118" s="960"/>
      <c r="DV118" s="962" t="s">
        <v>188</v>
      </c>
      <c r="DW118" s="963"/>
      <c r="DX118" s="963"/>
      <c r="DY118" s="963"/>
      <c r="DZ118" s="964"/>
    </row>
    <row r="119" spans="1:130" s="230" customFormat="1" ht="26.25" customHeight="1" x14ac:dyDescent="0.15">
      <c r="A119" s="1057"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444</v>
      </c>
      <c r="AB119" s="900"/>
      <c r="AC119" s="900"/>
      <c r="AD119" s="900"/>
      <c r="AE119" s="901"/>
      <c r="AF119" s="902" t="s">
        <v>188</v>
      </c>
      <c r="AG119" s="900"/>
      <c r="AH119" s="900"/>
      <c r="AI119" s="900"/>
      <c r="AJ119" s="901"/>
      <c r="AK119" s="902" t="s">
        <v>188</v>
      </c>
      <c r="AL119" s="900"/>
      <c r="AM119" s="900"/>
      <c r="AN119" s="900"/>
      <c r="AO119" s="901"/>
      <c r="AP119" s="903" t="s">
        <v>188</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469</v>
      </c>
      <c r="BP119" s="1005"/>
      <c r="BQ119" s="999">
        <v>15317798</v>
      </c>
      <c r="BR119" s="1000"/>
      <c r="BS119" s="1000"/>
      <c r="BT119" s="1000"/>
      <c r="BU119" s="1000"/>
      <c r="BV119" s="1000">
        <v>13375882</v>
      </c>
      <c r="BW119" s="1000"/>
      <c r="BX119" s="1000"/>
      <c r="BY119" s="1000"/>
      <c r="BZ119" s="1000"/>
      <c r="CA119" s="1000">
        <v>13273061</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67375</v>
      </c>
      <c r="DH119" s="986"/>
      <c r="DI119" s="986"/>
      <c r="DJ119" s="986"/>
      <c r="DK119" s="987"/>
      <c r="DL119" s="985">
        <v>63972</v>
      </c>
      <c r="DM119" s="986"/>
      <c r="DN119" s="986"/>
      <c r="DO119" s="986"/>
      <c r="DP119" s="987"/>
      <c r="DQ119" s="985">
        <v>102360</v>
      </c>
      <c r="DR119" s="986"/>
      <c r="DS119" s="986"/>
      <c r="DT119" s="986"/>
      <c r="DU119" s="987"/>
      <c r="DV119" s="988">
        <v>1.9</v>
      </c>
      <c r="DW119" s="989"/>
      <c r="DX119" s="989"/>
      <c r="DY119" s="989"/>
      <c r="DZ119" s="990"/>
    </row>
    <row r="120" spans="1:130" s="230" customFormat="1" ht="26.25" customHeight="1" x14ac:dyDescent="0.15">
      <c r="A120" s="1058"/>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188</v>
      </c>
      <c r="AB120" s="959"/>
      <c r="AC120" s="959"/>
      <c r="AD120" s="959"/>
      <c r="AE120" s="960"/>
      <c r="AF120" s="961" t="s">
        <v>188</v>
      </c>
      <c r="AG120" s="959"/>
      <c r="AH120" s="959"/>
      <c r="AI120" s="959"/>
      <c r="AJ120" s="960"/>
      <c r="AK120" s="961" t="s">
        <v>188</v>
      </c>
      <c r="AL120" s="959"/>
      <c r="AM120" s="959"/>
      <c r="AN120" s="959"/>
      <c r="AO120" s="960"/>
      <c r="AP120" s="962" t="s">
        <v>188</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2837909</v>
      </c>
      <c r="BR120" s="931"/>
      <c r="BS120" s="931"/>
      <c r="BT120" s="931"/>
      <c r="BU120" s="931"/>
      <c r="BV120" s="931">
        <v>3318162</v>
      </c>
      <c r="BW120" s="931"/>
      <c r="BX120" s="931"/>
      <c r="BY120" s="931"/>
      <c r="BZ120" s="931"/>
      <c r="CA120" s="931">
        <v>3378684</v>
      </c>
      <c r="CB120" s="931"/>
      <c r="CC120" s="931"/>
      <c r="CD120" s="931"/>
      <c r="CE120" s="931"/>
      <c r="CF120" s="944">
        <v>61.2</v>
      </c>
      <c r="CG120" s="945"/>
      <c r="CH120" s="945"/>
      <c r="CI120" s="945"/>
      <c r="CJ120" s="945"/>
      <c r="CK120" s="1006" t="s">
        <v>473</v>
      </c>
      <c r="CL120" s="1007"/>
      <c r="CM120" s="1007"/>
      <c r="CN120" s="1007"/>
      <c r="CO120" s="1008"/>
      <c r="CP120" s="1014" t="s">
        <v>412</v>
      </c>
      <c r="CQ120" s="1015"/>
      <c r="CR120" s="1015"/>
      <c r="CS120" s="1015"/>
      <c r="CT120" s="1015"/>
      <c r="CU120" s="1015"/>
      <c r="CV120" s="1015"/>
      <c r="CW120" s="1015"/>
      <c r="CX120" s="1015"/>
      <c r="CY120" s="1015"/>
      <c r="CZ120" s="1015"/>
      <c r="DA120" s="1015"/>
      <c r="DB120" s="1015"/>
      <c r="DC120" s="1015"/>
      <c r="DD120" s="1015"/>
      <c r="DE120" s="1015"/>
      <c r="DF120" s="1016"/>
      <c r="DG120" s="930">
        <v>3635493</v>
      </c>
      <c r="DH120" s="931"/>
      <c r="DI120" s="931"/>
      <c r="DJ120" s="931"/>
      <c r="DK120" s="931"/>
      <c r="DL120" s="931">
        <v>1836046</v>
      </c>
      <c r="DM120" s="931"/>
      <c r="DN120" s="931"/>
      <c r="DO120" s="931"/>
      <c r="DP120" s="931"/>
      <c r="DQ120" s="931">
        <v>1780404</v>
      </c>
      <c r="DR120" s="931"/>
      <c r="DS120" s="931"/>
      <c r="DT120" s="931"/>
      <c r="DU120" s="931"/>
      <c r="DV120" s="932">
        <v>32.299999999999997</v>
      </c>
      <c r="DW120" s="932"/>
      <c r="DX120" s="932"/>
      <c r="DY120" s="932"/>
      <c r="DZ120" s="933"/>
    </row>
    <row r="121" spans="1:130" s="230" customFormat="1" ht="26.25" customHeight="1" x14ac:dyDescent="0.15">
      <c r="A121" s="1058"/>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188</v>
      </c>
      <c r="AB121" s="959"/>
      <c r="AC121" s="959"/>
      <c r="AD121" s="959"/>
      <c r="AE121" s="960"/>
      <c r="AF121" s="961" t="s">
        <v>188</v>
      </c>
      <c r="AG121" s="959"/>
      <c r="AH121" s="959"/>
      <c r="AI121" s="959"/>
      <c r="AJ121" s="960"/>
      <c r="AK121" s="961" t="s">
        <v>188</v>
      </c>
      <c r="AL121" s="959"/>
      <c r="AM121" s="959"/>
      <c r="AN121" s="959"/>
      <c r="AO121" s="960"/>
      <c r="AP121" s="962" t="s">
        <v>188</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v>44963</v>
      </c>
      <c r="BR121" s="926"/>
      <c r="BS121" s="926"/>
      <c r="BT121" s="926"/>
      <c r="BU121" s="926"/>
      <c r="BV121" s="926">
        <v>40641</v>
      </c>
      <c r="BW121" s="926"/>
      <c r="BX121" s="926"/>
      <c r="BY121" s="926"/>
      <c r="BZ121" s="926"/>
      <c r="CA121" s="926">
        <v>32216</v>
      </c>
      <c r="CB121" s="926"/>
      <c r="CC121" s="926"/>
      <c r="CD121" s="926"/>
      <c r="CE121" s="926"/>
      <c r="CF121" s="920">
        <v>0.6</v>
      </c>
      <c r="CG121" s="921"/>
      <c r="CH121" s="921"/>
      <c r="CI121" s="921"/>
      <c r="CJ121" s="921"/>
      <c r="CK121" s="1009"/>
      <c r="CL121" s="1010"/>
      <c r="CM121" s="1010"/>
      <c r="CN121" s="1010"/>
      <c r="CO121" s="1011"/>
      <c r="CP121" s="1019" t="s">
        <v>414</v>
      </c>
      <c r="CQ121" s="1020"/>
      <c r="CR121" s="1020"/>
      <c r="CS121" s="1020"/>
      <c r="CT121" s="1020"/>
      <c r="CU121" s="1020"/>
      <c r="CV121" s="1020"/>
      <c r="CW121" s="1020"/>
      <c r="CX121" s="1020"/>
      <c r="CY121" s="1020"/>
      <c r="CZ121" s="1020"/>
      <c r="DA121" s="1020"/>
      <c r="DB121" s="1020"/>
      <c r="DC121" s="1020"/>
      <c r="DD121" s="1020"/>
      <c r="DE121" s="1020"/>
      <c r="DF121" s="1021"/>
      <c r="DG121" s="925">
        <v>754960</v>
      </c>
      <c r="DH121" s="926"/>
      <c r="DI121" s="926"/>
      <c r="DJ121" s="926"/>
      <c r="DK121" s="926"/>
      <c r="DL121" s="926">
        <v>623819</v>
      </c>
      <c r="DM121" s="926"/>
      <c r="DN121" s="926"/>
      <c r="DO121" s="926"/>
      <c r="DP121" s="926"/>
      <c r="DQ121" s="926">
        <v>525910</v>
      </c>
      <c r="DR121" s="926"/>
      <c r="DS121" s="926"/>
      <c r="DT121" s="926"/>
      <c r="DU121" s="926"/>
      <c r="DV121" s="927">
        <v>9.5</v>
      </c>
      <c r="DW121" s="927"/>
      <c r="DX121" s="927"/>
      <c r="DY121" s="927"/>
      <c r="DZ121" s="928"/>
    </row>
    <row r="122" spans="1:130" s="230" customFormat="1" ht="26.25" customHeight="1" x14ac:dyDescent="0.15">
      <c r="A122" s="1058"/>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188</v>
      </c>
      <c r="AB122" s="959"/>
      <c r="AC122" s="959"/>
      <c r="AD122" s="959"/>
      <c r="AE122" s="960"/>
      <c r="AF122" s="961" t="s">
        <v>188</v>
      </c>
      <c r="AG122" s="959"/>
      <c r="AH122" s="959"/>
      <c r="AI122" s="959"/>
      <c r="AJ122" s="960"/>
      <c r="AK122" s="961" t="s">
        <v>188</v>
      </c>
      <c r="AL122" s="959"/>
      <c r="AM122" s="959"/>
      <c r="AN122" s="959"/>
      <c r="AO122" s="960"/>
      <c r="AP122" s="962" t="s">
        <v>188</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9630009</v>
      </c>
      <c r="BR122" s="1000"/>
      <c r="BS122" s="1000"/>
      <c r="BT122" s="1000"/>
      <c r="BU122" s="1000"/>
      <c r="BV122" s="1000">
        <v>9445785</v>
      </c>
      <c r="BW122" s="1000"/>
      <c r="BX122" s="1000"/>
      <c r="BY122" s="1000"/>
      <c r="BZ122" s="1000"/>
      <c r="CA122" s="1000">
        <v>8887251</v>
      </c>
      <c r="CB122" s="1000"/>
      <c r="CC122" s="1000"/>
      <c r="CD122" s="1000"/>
      <c r="CE122" s="1000"/>
      <c r="CF122" s="1017">
        <v>161</v>
      </c>
      <c r="CG122" s="1018"/>
      <c r="CH122" s="1018"/>
      <c r="CI122" s="1018"/>
      <c r="CJ122" s="1018"/>
      <c r="CK122" s="1009"/>
      <c r="CL122" s="1010"/>
      <c r="CM122" s="1010"/>
      <c r="CN122" s="1010"/>
      <c r="CO122" s="1011"/>
      <c r="CP122" s="1019" t="s">
        <v>410</v>
      </c>
      <c r="CQ122" s="1020"/>
      <c r="CR122" s="1020"/>
      <c r="CS122" s="1020"/>
      <c r="CT122" s="1020"/>
      <c r="CU122" s="1020"/>
      <c r="CV122" s="1020"/>
      <c r="CW122" s="1020"/>
      <c r="CX122" s="1020"/>
      <c r="CY122" s="1020"/>
      <c r="CZ122" s="1020"/>
      <c r="DA122" s="1020"/>
      <c r="DB122" s="1020"/>
      <c r="DC122" s="1020"/>
      <c r="DD122" s="1020"/>
      <c r="DE122" s="1020"/>
      <c r="DF122" s="1021"/>
      <c r="DG122" s="925">
        <v>100399</v>
      </c>
      <c r="DH122" s="926"/>
      <c r="DI122" s="926"/>
      <c r="DJ122" s="926"/>
      <c r="DK122" s="926"/>
      <c r="DL122" s="926">
        <v>85626</v>
      </c>
      <c r="DM122" s="926"/>
      <c r="DN122" s="926"/>
      <c r="DO122" s="926"/>
      <c r="DP122" s="926"/>
      <c r="DQ122" s="926">
        <v>94741</v>
      </c>
      <c r="DR122" s="926"/>
      <c r="DS122" s="926"/>
      <c r="DT122" s="926"/>
      <c r="DU122" s="926"/>
      <c r="DV122" s="927">
        <v>1.7</v>
      </c>
      <c r="DW122" s="927"/>
      <c r="DX122" s="927"/>
      <c r="DY122" s="927"/>
      <c r="DZ122" s="928"/>
    </row>
    <row r="123" spans="1:130" s="230" customFormat="1" ht="26.25" customHeight="1" x14ac:dyDescent="0.15">
      <c r="A123" s="1058"/>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188</v>
      </c>
      <c r="AB123" s="959"/>
      <c r="AC123" s="959"/>
      <c r="AD123" s="959"/>
      <c r="AE123" s="960"/>
      <c r="AF123" s="961" t="s">
        <v>188</v>
      </c>
      <c r="AG123" s="959"/>
      <c r="AH123" s="959"/>
      <c r="AI123" s="959"/>
      <c r="AJ123" s="960"/>
      <c r="AK123" s="961" t="s">
        <v>188</v>
      </c>
      <c r="AL123" s="959"/>
      <c r="AM123" s="959"/>
      <c r="AN123" s="959"/>
      <c r="AO123" s="960"/>
      <c r="AP123" s="962" t="s">
        <v>188</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477</v>
      </c>
      <c r="BP123" s="1005"/>
      <c r="BQ123" s="1064">
        <v>12512881</v>
      </c>
      <c r="BR123" s="1031"/>
      <c r="BS123" s="1031"/>
      <c r="BT123" s="1031"/>
      <c r="BU123" s="1031"/>
      <c r="BV123" s="1031">
        <v>12804588</v>
      </c>
      <c r="BW123" s="1031"/>
      <c r="BX123" s="1031"/>
      <c r="BY123" s="1031"/>
      <c r="BZ123" s="1031"/>
      <c r="CA123" s="1031">
        <v>12298151</v>
      </c>
      <c r="CB123" s="1031"/>
      <c r="CC123" s="1031"/>
      <c r="CD123" s="1031"/>
      <c r="CE123" s="1031"/>
      <c r="CF123" s="1001"/>
      <c r="CG123" s="1002"/>
      <c r="CH123" s="1002"/>
      <c r="CI123" s="1002"/>
      <c r="CJ123" s="1003"/>
      <c r="CK123" s="1009"/>
      <c r="CL123" s="1010"/>
      <c r="CM123" s="1010"/>
      <c r="CN123" s="1010"/>
      <c r="CO123" s="1011"/>
      <c r="CP123" s="1019" t="s">
        <v>409</v>
      </c>
      <c r="CQ123" s="1020"/>
      <c r="CR123" s="1020"/>
      <c r="CS123" s="1020"/>
      <c r="CT123" s="1020"/>
      <c r="CU123" s="1020"/>
      <c r="CV123" s="1020"/>
      <c r="CW123" s="1020"/>
      <c r="CX123" s="1020"/>
      <c r="CY123" s="1020"/>
      <c r="CZ123" s="1020"/>
      <c r="DA123" s="1020"/>
      <c r="DB123" s="1020"/>
      <c r="DC123" s="1020"/>
      <c r="DD123" s="1020"/>
      <c r="DE123" s="1020"/>
      <c r="DF123" s="1021"/>
      <c r="DG123" s="958" t="s">
        <v>188</v>
      </c>
      <c r="DH123" s="959"/>
      <c r="DI123" s="959"/>
      <c r="DJ123" s="959"/>
      <c r="DK123" s="960"/>
      <c r="DL123" s="961" t="s">
        <v>188</v>
      </c>
      <c r="DM123" s="959"/>
      <c r="DN123" s="959"/>
      <c r="DO123" s="959"/>
      <c r="DP123" s="960"/>
      <c r="DQ123" s="961" t="s">
        <v>188</v>
      </c>
      <c r="DR123" s="959"/>
      <c r="DS123" s="959"/>
      <c r="DT123" s="959"/>
      <c r="DU123" s="960"/>
      <c r="DV123" s="962" t="s">
        <v>188</v>
      </c>
      <c r="DW123" s="963"/>
      <c r="DX123" s="963"/>
      <c r="DY123" s="963"/>
      <c r="DZ123" s="964"/>
    </row>
    <row r="124" spans="1:130" s="230" customFormat="1" ht="26.25" customHeight="1" thickBot="1" x14ac:dyDescent="0.2">
      <c r="A124" s="1058"/>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188</v>
      </c>
      <c r="AB124" s="959"/>
      <c r="AC124" s="959"/>
      <c r="AD124" s="959"/>
      <c r="AE124" s="960"/>
      <c r="AF124" s="961" t="s">
        <v>188</v>
      </c>
      <c r="AG124" s="959"/>
      <c r="AH124" s="959"/>
      <c r="AI124" s="959"/>
      <c r="AJ124" s="960"/>
      <c r="AK124" s="961" t="s">
        <v>188</v>
      </c>
      <c r="AL124" s="959"/>
      <c r="AM124" s="959"/>
      <c r="AN124" s="959"/>
      <c r="AO124" s="960"/>
      <c r="AP124" s="962" t="s">
        <v>188</v>
      </c>
      <c r="AQ124" s="963"/>
      <c r="AR124" s="963"/>
      <c r="AS124" s="963"/>
      <c r="AT124" s="964"/>
      <c r="AU124" s="1060" t="s">
        <v>478</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50.9</v>
      </c>
      <c r="BR124" s="1027"/>
      <c r="BS124" s="1027"/>
      <c r="BT124" s="1027"/>
      <c r="BU124" s="1027"/>
      <c r="BV124" s="1027">
        <v>9.9</v>
      </c>
      <c r="BW124" s="1027"/>
      <c r="BX124" s="1027"/>
      <c r="BY124" s="1027"/>
      <c r="BZ124" s="1027"/>
      <c r="CA124" s="1027">
        <v>17.600000000000001</v>
      </c>
      <c r="CB124" s="1027"/>
      <c r="CC124" s="1027"/>
      <c r="CD124" s="1027"/>
      <c r="CE124" s="1027"/>
      <c r="CF124" s="1028"/>
      <c r="CG124" s="1029"/>
      <c r="CH124" s="1029"/>
      <c r="CI124" s="1029"/>
      <c r="CJ124" s="1030"/>
      <c r="CK124" s="1012"/>
      <c r="CL124" s="1012"/>
      <c r="CM124" s="1012"/>
      <c r="CN124" s="1012"/>
      <c r="CO124" s="1013"/>
      <c r="CP124" s="1019" t="s">
        <v>479</v>
      </c>
      <c r="CQ124" s="1020"/>
      <c r="CR124" s="1020"/>
      <c r="CS124" s="1020"/>
      <c r="CT124" s="1020"/>
      <c r="CU124" s="1020"/>
      <c r="CV124" s="1020"/>
      <c r="CW124" s="1020"/>
      <c r="CX124" s="1020"/>
      <c r="CY124" s="1020"/>
      <c r="CZ124" s="1020"/>
      <c r="DA124" s="1020"/>
      <c r="DB124" s="1020"/>
      <c r="DC124" s="1020"/>
      <c r="DD124" s="1020"/>
      <c r="DE124" s="1020"/>
      <c r="DF124" s="1021"/>
      <c r="DG124" s="1004" t="s">
        <v>188</v>
      </c>
      <c r="DH124" s="986"/>
      <c r="DI124" s="986"/>
      <c r="DJ124" s="986"/>
      <c r="DK124" s="987"/>
      <c r="DL124" s="985" t="s">
        <v>188</v>
      </c>
      <c r="DM124" s="986"/>
      <c r="DN124" s="986"/>
      <c r="DO124" s="986"/>
      <c r="DP124" s="987"/>
      <c r="DQ124" s="985" t="s">
        <v>188</v>
      </c>
      <c r="DR124" s="986"/>
      <c r="DS124" s="986"/>
      <c r="DT124" s="986"/>
      <c r="DU124" s="987"/>
      <c r="DV124" s="988" t="s">
        <v>188</v>
      </c>
      <c r="DW124" s="989"/>
      <c r="DX124" s="989"/>
      <c r="DY124" s="989"/>
      <c r="DZ124" s="990"/>
    </row>
    <row r="125" spans="1:130" s="230" customFormat="1" ht="26.25" customHeight="1" x14ac:dyDescent="0.15">
      <c r="A125" s="1058"/>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188</v>
      </c>
      <c r="AB125" s="959"/>
      <c r="AC125" s="959"/>
      <c r="AD125" s="959"/>
      <c r="AE125" s="960"/>
      <c r="AF125" s="961" t="s">
        <v>188</v>
      </c>
      <c r="AG125" s="959"/>
      <c r="AH125" s="959"/>
      <c r="AI125" s="959"/>
      <c r="AJ125" s="960"/>
      <c r="AK125" s="961" t="s">
        <v>188</v>
      </c>
      <c r="AL125" s="959"/>
      <c r="AM125" s="959"/>
      <c r="AN125" s="959"/>
      <c r="AO125" s="960"/>
      <c r="AP125" s="962" t="s">
        <v>188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480</v>
      </c>
      <c r="CL125" s="1007"/>
      <c r="CM125" s="1007"/>
      <c r="CN125" s="1007"/>
      <c r="CO125" s="1008"/>
      <c r="CP125" s="929" t="s">
        <v>481</v>
      </c>
      <c r="CQ125" s="897"/>
      <c r="CR125" s="897"/>
      <c r="CS125" s="897"/>
      <c r="CT125" s="897"/>
      <c r="CU125" s="897"/>
      <c r="CV125" s="897"/>
      <c r="CW125" s="897"/>
      <c r="CX125" s="897"/>
      <c r="CY125" s="897"/>
      <c r="CZ125" s="897"/>
      <c r="DA125" s="897"/>
      <c r="DB125" s="897"/>
      <c r="DC125" s="897"/>
      <c r="DD125" s="897"/>
      <c r="DE125" s="897"/>
      <c r="DF125" s="898"/>
      <c r="DG125" s="930" t="s">
        <v>188</v>
      </c>
      <c r="DH125" s="931"/>
      <c r="DI125" s="931"/>
      <c r="DJ125" s="931"/>
      <c r="DK125" s="931"/>
      <c r="DL125" s="931" t="s">
        <v>444</v>
      </c>
      <c r="DM125" s="931"/>
      <c r="DN125" s="931"/>
      <c r="DO125" s="931"/>
      <c r="DP125" s="931"/>
      <c r="DQ125" s="931" t="s">
        <v>444</v>
      </c>
      <c r="DR125" s="931"/>
      <c r="DS125" s="931"/>
      <c r="DT125" s="931"/>
      <c r="DU125" s="931"/>
      <c r="DV125" s="932" t="s">
        <v>188</v>
      </c>
      <c r="DW125" s="932"/>
      <c r="DX125" s="932"/>
      <c r="DY125" s="932"/>
      <c r="DZ125" s="933"/>
    </row>
    <row r="126" spans="1:130" s="230" customFormat="1" ht="26.25" customHeight="1" thickBot="1" x14ac:dyDescent="0.2">
      <c r="A126" s="1058"/>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8618</v>
      </c>
      <c r="AB126" s="959"/>
      <c r="AC126" s="959"/>
      <c r="AD126" s="959"/>
      <c r="AE126" s="960"/>
      <c r="AF126" s="961">
        <v>8618</v>
      </c>
      <c r="AG126" s="959"/>
      <c r="AH126" s="959"/>
      <c r="AI126" s="959"/>
      <c r="AJ126" s="960"/>
      <c r="AK126" s="961">
        <v>58618</v>
      </c>
      <c r="AL126" s="959"/>
      <c r="AM126" s="959"/>
      <c r="AN126" s="959"/>
      <c r="AO126" s="960"/>
      <c r="AP126" s="962">
        <v>1.1000000000000001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482</v>
      </c>
      <c r="CQ126" s="923"/>
      <c r="CR126" s="923"/>
      <c r="CS126" s="923"/>
      <c r="CT126" s="923"/>
      <c r="CU126" s="923"/>
      <c r="CV126" s="923"/>
      <c r="CW126" s="923"/>
      <c r="CX126" s="923"/>
      <c r="CY126" s="923"/>
      <c r="CZ126" s="923"/>
      <c r="DA126" s="923"/>
      <c r="DB126" s="923"/>
      <c r="DC126" s="923"/>
      <c r="DD126" s="923"/>
      <c r="DE126" s="923"/>
      <c r="DF126" s="924"/>
      <c r="DG126" s="925" t="s">
        <v>188</v>
      </c>
      <c r="DH126" s="926"/>
      <c r="DI126" s="926"/>
      <c r="DJ126" s="926"/>
      <c r="DK126" s="926"/>
      <c r="DL126" s="926" t="s">
        <v>444</v>
      </c>
      <c r="DM126" s="926"/>
      <c r="DN126" s="926"/>
      <c r="DO126" s="926"/>
      <c r="DP126" s="926"/>
      <c r="DQ126" s="926" t="s">
        <v>444</v>
      </c>
      <c r="DR126" s="926"/>
      <c r="DS126" s="926"/>
      <c r="DT126" s="926"/>
      <c r="DU126" s="926"/>
      <c r="DV126" s="927" t="s">
        <v>188</v>
      </c>
      <c r="DW126" s="927"/>
      <c r="DX126" s="927"/>
      <c r="DY126" s="927"/>
      <c r="DZ126" s="928"/>
    </row>
    <row r="127" spans="1:130" s="230" customFormat="1" ht="26.25" customHeight="1" x14ac:dyDescent="0.15">
      <c r="A127" s="1059"/>
      <c r="B127" s="951"/>
      <c r="C127" s="973" t="s">
        <v>483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6750</v>
      </c>
      <c r="AB127" s="959"/>
      <c r="AC127" s="959"/>
      <c r="AD127" s="959"/>
      <c r="AE127" s="960"/>
      <c r="AF127" s="961">
        <v>6403</v>
      </c>
      <c r="AG127" s="959"/>
      <c r="AH127" s="959"/>
      <c r="AI127" s="959"/>
      <c r="AJ127" s="960"/>
      <c r="AK127" s="961">
        <v>6009</v>
      </c>
      <c r="AL127" s="959"/>
      <c r="AM127" s="959"/>
      <c r="AN127" s="959"/>
      <c r="AO127" s="960"/>
      <c r="AP127" s="962">
        <v>0.1</v>
      </c>
      <c r="AQ127" s="963"/>
      <c r="AR127" s="963"/>
      <c r="AS127" s="963"/>
      <c r="AT127" s="964"/>
      <c r="AU127" s="232"/>
      <c r="AV127" s="232"/>
      <c r="AW127" s="232"/>
      <c r="AX127" s="1032" t="s">
        <v>484</v>
      </c>
      <c r="AY127" s="1033"/>
      <c r="AZ127" s="1033"/>
      <c r="BA127" s="1033"/>
      <c r="BB127" s="1033"/>
      <c r="BC127" s="1033"/>
      <c r="BD127" s="1033"/>
      <c r="BE127" s="1034"/>
      <c r="BF127" s="1035" t="s">
        <v>485</v>
      </c>
      <c r="BG127" s="1033"/>
      <c r="BH127" s="1033"/>
      <c r="BI127" s="1033"/>
      <c r="BJ127" s="1033"/>
      <c r="BK127" s="1033"/>
      <c r="BL127" s="1034"/>
      <c r="BM127" s="1035" t="s">
        <v>486</v>
      </c>
      <c r="BN127" s="1033"/>
      <c r="BO127" s="1033"/>
      <c r="BP127" s="1033"/>
      <c r="BQ127" s="1033"/>
      <c r="BR127" s="1033"/>
      <c r="BS127" s="1034"/>
      <c r="BT127" s="1035" t="s">
        <v>487</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488</v>
      </c>
      <c r="CQ127" s="923"/>
      <c r="CR127" s="923"/>
      <c r="CS127" s="923"/>
      <c r="CT127" s="923"/>
      <c r="CU127" s="923"/>
      <c r="CV127" s="923"/>
      <c r="CW127" s="923"/>
      <c r="CX127" s="923"/>
      <c r="CY127" s="923"/>
      <c r="CZ127" s="923"/>
      <c r="DA127" s="923"/>
      <c r="DB127" s="923"/>
      <c r="DC127" s="923"/>
      <c r="DD127" s="923"/>
      <c r="DE127" s="923"/>
      <c r="DF127" s="924"/>
      <c r="DG127" s="925" t="s">
        <v>188</v>
      </c>
      <c r="DH127" s="926"/>
      <c r="DI127" s="926"/>
      <c r="DJ127" s="926"/>
      <c r="DK127" s="926"/>
      <c r="DL127" s="926" t="s">
        <v>188</v>
      </c>
      <c r="DM127" s="926"/>
      <c r="DN127" s="926"/>
      <c r="DO127" s="926"/>
      <c r="DP127" s="926"/>
      <c r="DQ127" s="926" t="s">
        <v>188</v>
      </c>
      <c r="DR127" s="926"/>
      <c r="DS127" s="926"/>
      <c r="DT127" s="926"/>
      <c r="DU127" s="926"/>
      <c r="DV127" s="927" t="s">
        <v>444</v>
      </c>
      <c r="DW127" s="927"/>
      <c r="DX127" s="927"/>
      <c r="DY127" s="927"/>
      <c r="DZ127" s="928"/>
    </row>
    <row r="128" spans="1:130" s="230" customFormat="1" ht="26.25" customHeight="1" thickBot="1" x14ac:dyDescent="0.2">
      <c r="A128" s="1042" t="s">
        <v>489</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490</v>
      </c>
      <c r="X128" s="1044"/>
      <c r="Y128" s="1044"/>
      <c r="Z128" s="1045"/>
      <c r="AA128" s="1046">
        <v>17020</v>
      </c>
      <c r="AB128" s="1047"/>
      <c r="AC128" s="1047"/>
      <c r="AD128" s="1047"/>
      <c r="AE128" s="1048"/>
      <c r="AF128" s="1049">
        <v>10890</v>
      </c>
      <c r="AG128" s="1047"/>
      <c r="AH128" s="1047"/>
      <c r="AI128" s="1047"/>
      <c r="AJ128" s="1048"/>
      <c r="AK128" s="1049">
        <v>10995</v>
      </c>
      <c r="AL128" s="1047"/>
      <c r="AM128" s="1047"/>
      <c r="AN128" s="1047"/>
      <c r="AO128" s="1048"/>
      <c r="AP128" s="1050"/>
      <c r="AQ128" s="1051"/>
      <c r="AR128" s="1051"/>
      <c r="AS128" s="1051"/>
      <c r="AT128" s="1052"/>
      <c r="AU128" s="232"/>
      <c r="AV128" s="232"/>
      <c r="AW128" s="232"/>
      <c r="AX128" s="896" t="s">
        <v>491</v>
      </c>
      <c r="AY128" s="897"/>
      <c r="AZ128" s="897"/>
      <c r="BA128" s="897"/>
      <c r="BB128" s="897"/>
      <c r="BC128" s="897"/>
      <c r="BD128" s="897"/>
      <c r="BE128" s="898"/>
      <c r="BF128" s="1053" t="s">
        <v>188</v>
      </c>
      <c r="BG128" s="1054"/>
      <c r="BH128" s="1054"/>
      <c r="BI128" s="1054"/>
      <c r="BJ128" s="1054"/>
      <c r="BK128" s="1054"/>
      <c r="BL128" s="1055"/>
      <c r="BM128" s="1053">
        <v>14.28</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492</v>
      </c>
      <c r="CQ128" s="726"/>
      <c r="CR128" s="726"/>
      <c r="CS128" s="726"/>
      <c r="CT128" s="726"/>
      <c r="CU128" s="726"/>
      <c r="CV128" s="726"/>
      <c r="CW128" s="726"/>
      <c r="CX128" s="726"/>
      <c r="CY128" s="726"/>
      <c r="CZ128" s="726"/>
      <c r="DA128" s="726"/>
      <c r="DB128" s="726"/>
      <c r="DC128" s="726"/>
      <c r="DD128" s="726"/>
      <c r="DE128" s="726"/>
      <c r="DF128" s="1037"/>
      <c r="DG128" s="1038" t="s">
        <v>188</v>
      </c>
      <c r="DH128" s="1039"/>
      <c r="DI128" s="1039"/>
      <c r="DJ128" s="1039"/>
      <c r="DK128" s="1039"/>
      <c r="DL128" s="1039" t="s">
        <v>188</v>
      </c>
      <c r="DM128" s="1039"/>
      <c r="DN128" s="1039"/>
      <c r="DO128" s="1039"/>
      <c r="DP128" s="1039"/>
      <c r="DQ128" s="1039" t="s">
        <v>188</v>
      </c>
      <c r="DR128" s="1039"/>
      <c r="DS128" s="1039"/>
      <c r="DT128" s="1039"/>
      <c r="DU128" s="1039"/>
      <c r="DV128" s="1040" t="s">
        <v>188</v>
      </c>
      <c r="DW128" s="1040"/>
      <c r="DX128" s="1040"/>
      <c r="DY128" s="1040"/>
      <c r="DZ128" s="1041"/>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493</v>
      </c>
      <c r="X129" s="1071"/>
      <c r="Y129" s="1071"/>
      <c r="Z129" s="1072"/>
      <c r="AA129" s="958">
        <v>6353946</v>
      </c>
      <c r="AB129" s="959"/>
      <c r="AC129" s="959"/>
      <c r="AD129" s="959"/>
      <c r="AE129" s="960"/>
      <c r="AF129" s="961">
        <v>6638940</v>
      </c>
      <c r="AG129" s="959"/>
      <c r="AH129" s="959"/>
      <c r="AI129" s="959"/>
      <c r="AJ129" s="960"/>
      <c r="AK129" s="961">
        <v>6380724</v>
      </c>
      <c r="AL129" s="959"/>
      <c r="AM129" s="959"/>
      <c r="AN129" s="959"/>
      <c r="AO129" s="960"/>
      <c r="AP129" s="1073"/>
      <c r="AQ129" s="1074"/>
      <c r="AR129" s="1074"/>
      <c r="AS129" s="1074"/>
      <c r="AT129" s="1075"/>
      <c r="AU129" s="233"/>
      <c r="AV129" s="233"/>
      <c r="AW129" s="233"/>
      <c r="AX129" s="1065" t="s">
        <v>494</v>
      </c>
      <c r="AY129" s="923"/>
      <c r="AZ129" s="923"/>
      <c r="BA129" s="923"/>
      <c r="BB129" s="923"/>
      <c r="BC129" s="923"/>
      <c r="BD129" s="923"/>
      <c r="BE129" s="924"/>
      <c r="BF129" s="1066" t="s">
        <v>188</v>
      </c>
      <c r="BG129" s="1067"/>
      <c r="BH129" s="1067"/>
      <c r="BI129" s="1067"/>
      <c r="BJ129" s="1067"/>
      <c r="BK129" s="1067"/>
      <c r="BL129" s="1068"/>
      <c r="BM129" s="1066">
        <v>19.28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496</v>
      </c>
      <c r="X130" s="1071"/>
      <c r="Y130" s="1071"/>
      <c r="Z130" s="1072"/>
      <c r="AA130" s="958">
        <v>851085</v>
      </c>
      <c r="AB130" s="959"/>
      <c r="AC130" s="959"/>
      <c r="AD130" s="959"/>
      <c r="AE130" s="960"/>
      <c r="AF130" s="961">
        <v>873384</v>
      </c>
      <c r="AG130" s="959"/>
      <c r="AH130" s="959"/>
      <c r="AI130" s="959"/>
      <c r="AJ130" s="960"/>
      <c r="AK130" s="961">
        <v>861330</v>
      </c>
      <c r="AL130" s="959"/>
      <c r="AM130" s="959"/>
      <c r="AN130" s="959"/>
      <c r="AO130" s="960"/>
      <c r="AP130" s="1073"/>
      <c r="AQ130" s="1074"/>
      <c r="AR130" s="1074"/>
      <c r="AS130" s="1074"/>
      <c r="AT130" s="1075"/>
      <c r="AU130" s="233"/>
      <c r="AV130" s="233"/>
      <c r="AW130" s="233"/>
      <c r="AX130" s="1065" t="s">
        <v>497</v>
      </c>
      <c r="AY130" s="923"/>
      <c r="AZ130" s="923"/>
      <c r="BA130" s="923"/>
      <c r="BB130" s="923"/>
      <c r="BC130" s="923"/>
      <c r="BD130" s="923"/>
      <c r="BE130" s="924"/>
      <c r="BF130" s="1101">
        <v>7.1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498</v>
      </c>
      <c r="X131" s="1108"/>
      <c r="Y131" s="1108"/>
      <c r="Z131" s="1109"/>
      <c r="AA131" s="1004">
        <v>5502861</v>
      </c>
      <c r="AB131" s="986"/>
      <c r="AC131" s="986"/>
      <c r="AD131" s="986"/>
      <c r="AE131" s="987"/>
      <c r="AF131" s="985">
        <v>5765556</v>
      </c>
      <c r="AG131" s="986"/>
      <c r="AH131" s="986"/>
      <c r="AI131" s="986"/>
      <c r="AJ131" s="987"/>
      <c r="AK131" s="985">
        <v>5519394</v>
      </c>
      <c r="AL131" s="986"/>
      <c r="AM131" s="986"/>
      <c r="AN131" s="986"/>
      <c r="AO131" s="987"/>
      <c r="AP131" s="1110"/>
      <c r="AQ131" s="1111"/>
      <c r="AR131" s="1111"/>
      <c r="AS131" s="1111"/>
      <c r="AT131" s="1112"/>
      <c r="AU131" s="233"/>
      <c r="AV131" s="233"/>
      <c r="AW131" s="233"/>
      <c r="AX131" s="1083" t="s">
        <v>499</v>
      </c>
      <c r="AY131" s="726"/>
      <c r="AZ131" s="726"/>
      <c r="BA131" s="726"/>
      <c r="BB131" s="726"/>
      <c r="BC131" s="726"/>
      <c r="BD131" s="726"/>
      <c r="BE131" s="1037"/>
      <c r="BF131" s="1084">
        <v>17.600000000000001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501</v>
      </c>
      <c r="W132" s="1094"/>
      <c r="X132" s="1094"/>
      <c r="Y132" s="1094"/>
      <c r="Z132" s="1095"/>
      <c r="AA132" s="1096">
        <v>6.1511820850000003</v>
      </c>
      <c r="AB132" s="1097"/>
      <c r="AC132" s="1097"/>
      <c r="AD132" s="1097"/>
      <c r="AE132" s="1098"/>
      <c r="AF132" s="1099">
        <v>6.3757597710000002</v>
      </c>
      <c r="AG132" s="1097"/>
      <c r="AH132" s="1097"/>
      <c r="AI132" s="1097"/>
      <c r="AJ132" s="1098"/>
      <c r="AK132" s="1099">
        <v>8.8935125849999999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502</v>
      </c>
      <c r="W133" s="1077"/>
      <c r="X133" s="1077"/>
      <c r="Y133" s="1077"/>
      <c r="Z133" s="1078"/>
      <c r="AA133" s="1079">
        <v>6.3</v>
      </c>
      <c r="AB133" s="1080"/>
      <c r="AC133" s="1080"/>
      <c r="AD133" s="1080"/>
      <c r="AE133" s="1081"/>
      <c r="AF133" s="1079">
        <v>6.2</v>
      </c>
      <c r="AG133" s="1080"/>
      <c r="AH133" s="1080"/>
      <c r="AI133" s="1080"/>
      <c r="AJ133" s="1081"/>
      <c r="AK133" s="1079">
        <v>7.1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mwEs/IpmTMAL7G8N4CYjeh19ivqyQUkl26M9NJ0+dDb5f9UdInNFZ33vNrPUX+wC7svh/7tJ+psGuOx7VDsyw==" saltValue="nJT5wzKuITZgaQ5a2zW1W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CJ73" sqref="CJ73"/>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8EwzObFD7e1Yeretfi+zP5kJ1zC0PxL8VEPfOSmPW0QcUjjW2e2via1+ju3JAXJ26RaYVZoDdeOY5+EQUuXjFA==" saltValue="vIYCIDQR2Ce4dEnhqiXm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46"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mIBRaSzY2pP6106DKHioYVPy2IirvvrcbZubdrly61VsttHUi+4s8YlSaToBr6oUaAv8cBLDGUft3RY5Virtg==" saltValue="pH4vfr9f2EUoiOUjFiXD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511</v>
      </c>
      <c r="AL9" s="1117"/>
      <c r="AM9" s="1117"/>
      <c r="AN9" s="1118"/>
      <c r="AO9" s="281">
        <v>1996005</v>
      </c>
      <c r="AP9" s="281">
        <v>128286</v>
      </c>
      <c r="AQ9" s="282">
        <v>91991</v>
      </c>
      <c r="AR9" s="283">
        <v>39.5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512</v>
      </c>
      <c r="AL10" s="1117"/>
      <c r="AM10" s="1117"/>
      <c r="AN10" s="1118"/>
      <c r="AO10" s="284">
        <v>226358</v>
      </c>
      <c r="AP10" s="284">
        <v>14548</v>
      </c>
      <c r="AQ10" s="285">
        <v>12405</v>
      </c>
      <c r="AR10" s="286">
        <v>17.3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513</v>
      </c>
      <c r="AL11" s="1117"/>
      <c r="AM11" s="1117"/>
      <c r="AN11" s="1118"/>
      <c r="AO11" s="284" t="s">
        <v>514</v>
      </c>
      <c r="AP11" s="284" t="s">
        <v>514</v>
      </c>
      <c r="AQ11" s="285">
        <v>395</v>
      </c>
      <c r="AR11" s="286" t="s">
        <v>514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515</v>
      </c>
      <c r="AL12" s="1117"/>
      <c r="AM12" s="1117"/>
      <c r="AN12" s="1118"/>
      <c r="AO12" s="284" t="s">
        <v>514</v>
      </c>
      <c r="AP12" s="284" t="s">
        <v>514</v>
      </c>
      <c r="AQ12" s="285">
        <v>19</v>
      </c>
      <c r="AR12" s="286" t="s">
        <v>514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516</v>
      </c>
      <c r="AL13" s="1117"/>
      <c r="AM13" s="1117"/>
      <c r="AN13" s="1118"/>
      <c r="AO13" s="284">
        <v>52878</v>
      </c>
      <c r="AP13" s="284">
        <v>3399</v>
      </c>
      <c r="AQ13" s="285">
        <v>3751</v>
      </c>
      <c r="AR13" s="286">
        <v>-9.4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517</v>
      </c>
      <c r="AL14" s="1117"/>
      <c r="AM14" s="1117"/>
      <c r="AN14" s="1118"/>
      <c r="AO14" s="284">
        <v>29100</v>
      </c>
      <c r="AP14" s="284">
        <v>1870</v>
      </c>
      <c r="AQ14" s="285">
        <v>1672</v>
      </c>
      <c r="AR14" s="286">
        <v>11.8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518</v>
      </c>
      <c r="AL15" s="1120"/>
      <c r="AM15" s="1120"/>
      <c r="AN15" s="1121"/>
      <c r="AO15" s="284">
        <v>-142692</v>
      </c>
      <c r="AP15" s="284">
        <v>-9171</v>
      </c>
      <c r="AQ15" s="285">
        <v>-6358</v>
      </c>
      <c r="AR15" s="286">
        <v>44.2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2161649</v>
      </c>
      <c r="AP16" s="284">
        <v>138932</v>
      </c>
      <c r="AQ16" s="285">
        <v>103876</v>
      </c>
      <c r="AR16" s="286">
        <v>33.700000000000003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523</v>
      </c>
      <c r="AL21" s="1123"/>
      <c r="AM21" s="1123"/>
      <c r="AN21" s="1124"/>
      <c r="AO21" s="297">
        <v>13.5</v>
      </c>
      <c r="AP21" s="298">
        <v>9.2899999999999991</v>
      </c>
      <c r="AQ21" s="299">
        <v>4.21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524</v>
      </c>
      <c r="AL22" s="1123"/>
      <c r="AM22" s="1123"/>
      <c r="AN22" s="1124"/>
      <c r="AO22" s="302">
        <v>96.4</v>
      </c>
      <c r="AP22" s="303">
        <v>96.9</v>
      </c>
      <c r="AQ22" s="304">
        <v>-0.5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528</v>
      </c>
      <c r="AL32" s="1131"/>
      <c r="AM32" s="1131"/>
      <c r="AN32" s="1132"/>
      <c r="AO32" s="312">
        <v>999562</v>
      </c>
      <c r="AP32" s="312">
        <v>64243</v>
      </c>
      <c r="AQ32" s="313">
        <v>51927</v>
      </c>
      <c r="AR32" s="314">
        <v>23.7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529</v>
      </c>
      <c r="AL33" s="1131"/>
      <c r="AM33" s="1131"/>
      <c r="AN33" s="1132"/>
      <c r="AO33" s="312" t="s">
        <v>514</v>
      </c>
      <c r="AP33" s="312" t="s">
        <v>514</v>
      </c>
      <c r="AQ33" s="313" t="s">
        <v>514</v>
      </c>
      <c r="AR33" s="314" t="s">
        <v>514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530</v>
      </c>
      <c r="AL34" s="1131"/>
      <c r="AM34" s="1131"/>
      <c r="AN34" s="1132"/>
      <c r="AO34" s="312" t="s">
        <v>514</v>
      </c>
      <c r="AP34" s="312" t="s">
        <v>514</v>
      </c>
      <c r="AQ34" s="313" t="s">
        <v>514</v>
      </c>
      <c r="AR34" s="314" t="s">
        <v>514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531</v>
      </c>
      <c r="AL35" s="1131"/>
      <c r="AM35" s="1131"/>
      <c r="AN35" s="1132"/>
      <c r="AO35" s="312">
        <v>270229</v>
      </c>
      <c r="AP35" s="312">
        <v>17368</v>
      </c>
      <c r="AQ35" s="313">
        <v>15337</v>
      </c>
      <c r="AR35" s="314">
        <v>13.2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532</v>
      </c>
      <c r="AL36" s="1131"/>
      <c r="AM36" s="1131"/>
      <c r="AN36" s="1132"/>
      <c r="AO36" s="312">
        <v>28720</v>
      </c>
      <c r="AP36" s="312">
        <v>1846</v>
      </c>
      <c r="AQ36" s="313">
        <v>2347</v>
      </c>
      <c r="AR36" s="314">
        <v>-21.3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533</v>
      </c>
      <c r="AL37" s="1131"/>
      <c r="AM37" s="1131"/>
      <c r="AN37" s="1132"/>
      <c r="AO37" s="312">
        <v>64627</v>
      </c>
      <c r="AP37" s="312">
        <v>4154</v>
      </c>
      <c r="AQ37" s="313">
        <v>463</v>
      </c>
      <c r="AR37" s="314">
        <v>797.2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534</v>
      </c>
      <c r="AL38" s="1134"/>
      <c r="AM38" s="1134"/>
      <c r="AN38" s="1135"/>
      <c r="AO38" s="315">
        <v>55</v>
      </c>
      <c r="AP38" s="315">
        <v>4</v>
      </c>
      <c r="AQ38" s="316">
        <v>1</v>
      </c>
      <c r="AR38" s="304">
        <v>300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535</v>
      </c>
      <c r="AL39" s="1134"/>
      <c r="AM39" s="1134"/>
      <c r="AN39" s="1135"/>
      <c r="AO39" s="312">
        <v>-10995</v>
      </c>
      <c r="AP39" s="312">
        <v>-707</v>
      </c>
      <c r="AQ39" s="313">
        <v>-3326</v>
      </c>
      <c r="AR39" s="314">
        <v>-78.7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536</v>
      </c>
      <c r="AL40" s="1131"/>
      <c r="AM40" s="1131"/>
      <c r="AN40" s="1132"/>
      <c r="AO40" s="312">
        <v>-861330</v>
      </c>
      <c r="AP40" s="312">
        <v>-55359</v>
      </c>
      <c r="AQ40" s="313">
        <v>-45680</v>
      </c>
      <c r="AR40" s="314">
        <v>21.2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490868</v>
      </c>
      <c r="AP41" s="312">
        <v>31549</v>
      </c>
      <c r="AQ41" s="313">
        <v>21069</v>
      </c>
      <c r="AR41" s="314">
        <v>49.7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506</v>
      </c>
      <c r="AN49" s="1127" t="s">
        <v>540</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1531729</v>
      </c>
      <c r="AN51" s="334">
        <v>91676</v>
      </c>
      <c r="AO51" s="335">
        <v>4.2</v>
      </c>
      <c r="AP51" s="336">
        <v>73475</v>
      </c>
      <c r="AQ51" s="337">
        <v>9.1</v>
      </c>
      <c r="AR51" s="338">
        <v>-4.9000000000000004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927946</v>
      </c>
      <c r="AN52" s="342">
        <v>55539</v>
      </c>
      <c r="AO52" s="343">
        <v>143.6</v>
      </c>
      <c r="AP52" s="344">
        <v>43072</v>
      </c>
      <c r="AQ52" s="345">
        <v>31.1</v>
      </c>
      <c r="AR52" s="346">
        <v>112.5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1558257</v>
      </c>
      <c r="AN53" s="334">
        <v>95103</v>
      </c>
      <c r="AO53" s="335">
        <v>3.7</v>
      </c>
      <c r="AP53" s="336">
        <v>87464</v>
      </c>
      <c r="AQ53" s="337">
        <v>19</v>
      </c>
      <c r="AR53" s="338">
        <v>-15.3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876520</v>
      </c>
      <c r="AN54" s="342">
        <v>53495</v>
      </c>
      <c r="AO54" s="343">
        <v>-3.7</v>
      </c>
      <c r="AP54" s="344">
        <v>47479</v>
      </c>
      <c r="AQ54" s="345">
        <v>10.199999999999999</v>
      </c>
      <c r="AR54" s="346">
        <v>-13.9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1063274</v>
      </c>
      <c r="AN55" s="334">
        <v>65989</v>
      </c>
      <c r="AO55" s="335">
        <v>-30.6</v>
      </c>
      <c r="AP55" s="336">
        <v>96248</v>
      </c>
      <c r="AQ55" s="337">
        <v>10</v>
      </c>
      <c r="AR55" s="338">
        <v>-40.6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706914</v>
      </c>
      <c r="AN56" s="342">
        <v>43872</v>
      </c>
      <c r="AO56" s="343">
        <v>-18</v>
      </c>
      <c r="AP56" s="344">
        <v>55768</v>
      </c>
      <c r="AQ56" s="345">
        <v>17.5</v>
      </c>
      <c r="AR56" s="346">
        <v>-35.5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886286</v>
      </c>
      <c r="AN57" s="334">
        <v>56112</v>
      </c>
      <c r="AO57" s="335">
        <v>-15</v>
      </c>
      <c r="AP57" s="336">
        <v>76413</v>
      </c>
      <c r="AQ57" s="337">
        <v>-20.6</v>
      </c>
      <c r="AR57" s="338">
        <v>5.6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487247</v>
      </c>
      <c r="AN58" s="342">
        <v>30848</v>
      </c>
      <c r="AO58" s="343">
        <v>-29.7</v>
      </c>
      <c r="AP58" s="344">
        <v>39658</v>
      </c>
      <c r="AQ58" s="345">
        <v>-28.9</v>
      </c>
      <c r="AR58" s="346">
        <v>-0.8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1298650</v>
      </c>
      <c r="AN59" s="334">
        <v>83466</v>
      </c>
      <c r="AO59" s="335">
        <v>48.7</v>
      </c>
      <c r="AP59" s="336">
        <v>66481</v>
      </c>
      <c r="AQ59" s="337">
        <v>-13</v>
      </c>
      <c r="AR59" s="338">
        <v>61.7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931126</v>
      </c>
      <c r="AN60" s="342">
        <v>59845</v>
      </c>
      <c r="AO60" s="343">
        <v>94</v>
      </c>
      <c r="AP60" s="344">
        <v>36120</v>
      </c>
      <c r="AQ60" s="345">
        <v>-8.9</v>
      </c>
      <c r="AR60" s="346">
        <v>102.9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1267639</v>
      </c>
      <c r="AN61" s="349">
        <v>78469</v>
      </c>
      <c r="AO61" s="350">
        <v>2.2000000000000002</v>
      </c>
      <c r="AP61" s="351">
        <v>80016</v>
      </c>
      <c r="AQ61" s="352">
        <v>0.9</v>
      </c>
      <c r="AR61" s="338">
        <v>1.3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785951</v>
      </c>
      <c r="AN62" s="342">
        <v>48720</v>
      </c>
      <c r="AO62" s="343">
        <v>37.200000000000003</v>
      </c>
      <c r="AP62" s="344">
        <v>44419</v>
      </c>
      <c r="AQ62" s="345">
        <v>4.2</v>
      </c>
      <c r="AR62" s="346">
        <v>33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G2eaao+b5d+qK9zmqfPLMRo5HIwGWStEfLIxpN8EfLec42HVdknw2giOCdIAUhuPlvN7X9N88smIUJ4u2zCLvw==" saltValue="zfps8xTMQOQ6On/bDv+R2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abSelected="1" topLeftCell="A76"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0" spans="125:125" ht="13.5" hidden="1" customHeight="1" x14ac:dyDescent="0.15"/>
    <row r="121" spans="125:125" ht="13.5" hidden="1" customHeight="1" x14ac:dyDescent="0.15">
      <c r="DU121" s="259"/>
    </row>
  </sheetData>
  <sheetProtection algorithmName="SHA-512" hashValue="ZoKFEPx7kUyCCAUXO+Dde2yjZ4tYAvGBtT9RtuLCispSD7IAWO9IQ2LtM3+Co5+y/tDkxCfUqGU4EQzQnc+7+w==" saltValue="UgHk00rtPVG94spA10Lf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ydzi38gWlJnlnMxPH6hUpUxEYDjAb0GS5/HWGSTakvzR12w0eKG1i5xaJhyKhHSgoWVJEjSqewMPd5pgLqkoYw==" saltValue="L9vpLuEfsh0U0docY3MW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27.62</v>
      </c>
      <c r="G47" s="12">
        <v>26.78</v>
      </c>
      <c r="H47" s="12">
        <v>34.020000000000003</v>
      </c>
      <c r="I47" s="12">
        <v>35.69</v>
      </c>
      <c r="J47" s="13">
        <v>36.369999999999997</v>
      </c>
    </row>
    <row r="48" spans="2:10" ht="57.75" customHeight="1" x14ac:dyDescent="0.15">
      <c r="B48" s="14"/>
      <c r="C48" s="1141" t="s">
        <v>4</v>
      </c>
      <c r="D48" s="1141"/>
      <c r="E48" s="1142"/>
      <c r="F48" s="15">
        <v>2.44</v>
      </c>
      <c r="G48" s="16">
        <v>3.34</v>
      </c>
      <c r="H48" s="16">
        <v>2.37</v>
      </c>
      <c r="I48" s="16">
        <v>3.89</v>
      </c>
      <c r="J48" s="17">
        <v>4.1399999999999997</v>
      </c>
    </row>
    <row r="49" spans="2:10" ht="57.75" customHeight="1" thickBot="1" x14ac:dyDescent="0.2">
      <c r="B49" s="18"/>
      <c r="C49" s="1143" t="s">
        <v>5</v>
      </c>
      <c r="D49" s="1143"/>
      <c r="E49" s="1144"/>
      <c r="F49" s="19">
        <v>1.1000000000000001</v>
      </c>
      <c r="G49" s="20" t="s">
        <v>561</v>
      </c>
      <c r="H49" s="20">
        <v>7.4</v>
      </c>
      <c r="I49" s="20">
        <v>4.75</v>
      </c>
      <c r="J49" s="21" t="s">
        <v>562</v>
      </c>
    </row>
    <row r="50" spans="2:10" x14ac:dyDescent="0.15"/>
  </sheetData>
  <sheetProtection algorithmName="SHA-512" hashValue="AGTD/7hGyBtAyg7pomTQ0MjX11MU7LdAvjBap2c+n6XvZdfHVOEEUXD8HKqhR+G1wNjl1WkFYjyE+HIjy/zfow==" saltValue="JHfYKxf1suKIbEn9fUWq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2024-03-26T07:53:57Z</cp:lastPrinted>
  <dcterms:created xsi:type="dcterms:W3CDTF">2024-03-14T01:01:01Z</dcterms:created>
  <dcterms:modified xsi:type="dcterms:W3CDTF">2024-03-26T07:54:08Z</dcterms:modified>
  <cp:category/>
</cp:coreProperties>
</file>